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9570" yWindow="0" windowWidth="6330" windowHeight="10695" tabRatio="759"/>
  </bookViews>
  <sheets>
    <sheet name="capa" sheetId="389" r:id="rId1"/>
    <sheet name="introducao" sheetId="6" r:id="rId2"/>
    <sheet name="fontes" sheetId="7" r:id="rId3"/>
    <sheet name="6populacao1" sheetId="863" r:id="rId4"/>
    <sheet name="7empregoINE1" sheetId="864" r:id="rId5"/>
    <sheet name="8desemprego_INE1" sheetId="865" r:id="rId6"/>
    <sheet name="9lay_off" sheetId="487" r:id="rId7"/>
    <sheet name="10desemprego_IEFP" sheetId="800" r:id="rId8"/>
    <sheet name="11desemprego_IEFP" sheetId="801" r:id="rId9"/>
    <sheet name="12fp_anexo C" sheetId="703" r:id="rId10"/>
    <sheet name="13empresarial" sheetId="866" r:id="rId11"/>
    <sheet name="14ganhos" sheetId="458" r:id="rId12"/>
    <sheet name="15salários" sheetId="502" r:id="rId13"/>
    <sheet name="16irct" sheetId="491" r:id="rId14"/>
    <sheet name="17acidentes" sheetId="867" r:id="rId15"/>
    <sheet name="18ssocial" sheetId="500" r:id="rId16"/>
    <sheet name="19ssocial" sheetId="859" r:id="rId17"/>
    <sheet name="20ssocial" sheetId="860" r:id="rId18"/>
    <sheet name="21destaque" sheetId="711" r:id="rId19"/>
    <sheet name="22destaque" sheetId="564" r:id="rId20"/>
    <sheet name="23conceito" sheetId="26" r:id="rId21"/>
    <sheet name="24conceito" sheetId="27" r:id="rId22"/>
    <sheet name="contracapa" sheetId="28" r:id="rId23"/>
  </sheets>
  <externalReferences>
    <externalReference r:id="rId24"/>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3">#REF!</definedName>
    <definedName name="acidentes" localSheetId="4">#REF!</definedName>
    <definedName name="acidentes" localSheetId="5">#REF!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'13empresarial'!$A$1:$O$84</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'17acidentes'!$A$1:$P$64</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3">#REF!</definedName>
    <definedName name="Changes" localSheetId="4">#REF!</definedName>
    <definedName name="Changes" localSheetId="5">#REF!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3">#REF!</definedName>
    <definedName name="Comments" localSheetId="4">#REF!</definedName>
    <definedName name="Comments" localSheetId="5">#REF!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3">#REF!</definedName>
    <definedName name="Contact" localSheetId="4">#REF!</definedName>
    <definedName name="Contact" localSheetId="5">#REF!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3">#REF!</definedName>
    <definedName name="Country" localSheetId="4">#REF!</definedName>
    <definedName name="Country" localSheetId="5">#REF!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3">#REF!</definedName>
    <definedName name="CV_employed" localSheetId="4">#REF!</definedName>
    <definedName name="CV_employed" localSheetId="5">#REF!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3">#REF!</definedName>
    <definedName name="CV_parttime" localSheetId="4">#REF!</definedName>
    <definedName name="CV_parttime" localSheetId="5">#REF!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3">#REF!</definedName>
    <definedName name="CV_unemployed" localSheetId="4">#REF!</definedName>
    <definedName name="CV_unemployed" localSheetId="5">#REF!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3">#REF!</definedName>
    <definedName name="CV_unemploymentRate" localSheetId="4">#REF!</definedName>
    <definedName name="CV_unemploymentRate" localSheetId="5">#REF!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3">#REF!</definedName>
    <definedName name="CV_UsualHours" localSheetId="4">#REF!</definedName>
    <definedName name="CV_UsualHours" localSheetId="5">#REF!</definedName>
    <definedName name="CV_UsualHours">#REF!</definedName>
    <definedName name="dgalsjdgAD" localSheetId="9">#REF!</definedName>
    <definedName name="dgalsjdgAD" localSheetId="10">#REF!</definedName>
    <definedName name="dgalsjdgAD" localSheetId="14">#REF!</definedName>
    <definedName name="dgalsjdgAD" localSheetId="16">#REF!</definedName>
    <definedName name="dgalsjdgAD" localSheetId="17">#REF!</definedName>
    <definedName name="dgalsjdgAD" localSheetId="18">#REF!</definedName>
    <definedName name="dgalsjdgAD" localSheetId="3">#REF!</definedName>
    <definedName name="dgalsjdgAD" localSheetId="4">#REF!</definedName>
    <definedName name="dgalsjdgAD" localSheetId="5">#REF!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3">#REF!</definedName>
    <definedName name="dsadsa" localSheetId="4">#REF!</definedName>
    <definedName name="dsadsa" localSheetId="5">#REF!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3">#REF!</definedName>
    <definedName name="email" localSheetId="4">#REF!</definedName>
    <definedName name="email" localSheetId="5">#REF!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3">#REF!</definedName>
    <definedName name="hdbtrgs" localSheetId="4">#REF!</definedName>
    <definedName name="hdbtrgs" localSheetId="5">#REF!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3">#REF!</definedName>
    <definedName name="Limit_a_q" localSheetId="4">#REF!</definedName>
    <definedName name="Limit_a_q" localSheetId="5">#REF!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3">#REF!</definedName>
    <definedName name="Limit_b_a" localSheetId="4">#REF!</definedName>
    <definedName name="Limit_b_a" localSheetId="5">#REF!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3">#REF!</definedName>
    <definedName name="Limit_b_q" localSheetId="4">#REF!</definedName>
    <definedName name="Limit_b_q" localSheetId="5">#REF!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3">#REF!</definedName>
    <definedName name="NR_NonContacts" localSheetId="4">#REF!</definedName>
    <definedName name="NR_NonContacts" localSheetId="5">#REF!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3">#REF!</definedName>
    <definedName name="NR_Other" localSheetId="4">#REF!</definedName>
    <definedName name="NR_Other" localSheetId="5">#REF!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3">#REF!</definedName>
    <definedName name="NR_Refusals" localSheetId="4">#REF!</definedName>
    <definedName name="NR_Refusals" localSheetId="5">#REF!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3">#REF!</definedName>
    <definedName name="NR_Total" localSheetId="4">#REF!</definedName>
    <definedName name="NR_Total" localSheetId="5">#REF!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3">#REF!</definedName>
    <definedName name="Quarter" localSheetId="4">#REF!</definedName>
    <definedName name="Quarter" localSheetId="5">#REF!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3">#REF!</definedName>
    <definedName name="Telephone" localSheetId="4">#REF!</definedName>
    <definedName name="Telephone" localSheetId="5">#REF!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3">#REF!</definedName>
    <definedName name="ue" localSheetId="4">#REF!</definedName>
    <definedName name="ue" localSheetId="5">#REF!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3">#REF!</definedName>
    <definedName name="Year" localSheetId="4">#REF!</definedName>
    <definedName name="Year" localSheetId="5">#REF!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Q19" i="491" l="1"/>
  <c r="Q10" i="491"/>
  <c r="P19" i="491" l="1"/>
  <c r="O19" i="491"/>
  <c r="N19" i="491"/>
  <c r="M19" i="491"/>
  <c r="L19" i="491"/>
  <c r="K19" i="491"/>
  <c r="J19" i="491"/>
  <c r="I19" i="491"/>
  <c r="H19" i="491"/>
  <c r="G19" i="491"/>
  <c r="F19" i="491"/>
  <c r="E19" i="491"/>
  <c r="L18" i="491"/>
  <c r="P10" i="491"/>
  <c r="O10" i="491"/>
  <c r="N10" i="491"/>
  <c r="M10" i="491"/>
  <c r="M18" i="491" s="1"/>
  <c r="L10" i="491"/>
  <c r="K10" i="491"/>
  <c r="J10" i="491"/>
  <c r="I10" i="491"/>
  <c r="H10" i="491"/>
  <c r="G10" i="491"/>
  <c r="F10" i="491"/>
  <c r="E10" i="491"/>
  <c r="C35" i="867" l="1"/>
  <c r="L52" i="865" l="1"/>
  <c r="H53" i="865"/>
  <c r="N46" i="865"/>
  <c r="L47" i="865"/>
  <c r="F46" i="865"/>
  <c r="N43" i="865"/>
  <c r="L51" i="865"/>
  <c r="J54" i="865"/>
  <c r="F54" i="865"/>
  <c r="J49" i="864"/>
  <c r="N57" i="864"/>
  <c r="L45" i="864"/>
  <c r="J57" i="864"/>
  <c r="H45" i="864"/>
  <c r="F57" i="864"/>
  <c r="N47" i="863"/>
  <c r="L35" i="863"/>
  <c r="J35" i="863"/>
  <c r="H35" i="863"/>
  <c r="F35" i="863"/>
  <c r="L52" i="864" l="1"/>
  <c r="J52" i="865"/>
  <c r="F39" i="863"/>
  <c r="H42" i="863"/>
  <c r="J45" i="863"/>
  <c r="H54" i="863"/>
  <c r="H40" i="863"/>
  <c r="L48" i="863"/>
  <c r="J37" i="863"/>
  <c r="J39" i="863"/>
  <c r="L42" i="863"/>
  <c r="H46" i="863"/>
  <c r="N45" i="863"/>
  <c r="J49" i="863"/>
  <c r="H48" i="863"/>
  <c r="J51" i="863"/>
  <c r="I36" i="864"/>
  <c r="J50" i="865"/>
  <c r="N47" i="864"/>
  <c r="H56" i="864"/>
  <c r="J59" i="864"/>
  <c r="H51" i="865"/>
  <c r="L49" i="865"/>
  <c r="F52" i="865"/>
  <c r="N52" i="865"/>
  <c r="N45" i="864"/>
  <c r="N49" i="864"/>
  <c r="L54" i="863"/>
  <c r="K37" i="864"/>
  <c r="F61" i="864"/>
  <c r="N51" i="864"/>
  <c r="F55" i="864"/>
  <c r="J55" i="864"/>
  <c r="L53" i="865"/>
  <c r="F56" i="865"/>
  <c r="G36" i="864"/>
  <c r="I37" i="864"/>
  <c r="E38" i="864"/>
  <c r="M38" i="864"/>
  <c r="I21" i="865"/>
  <c r="I35" i="865"/>
  <c r="K35" i="865"/>
  <c r="H36" i="863"/>
  <c r="N37" i="863"/>
  <c r="F41" i="863"/>
  <c r="F43" i="863"/>
  <c r="N43" i="863"/>
  <c r="L44" i="863"/>
  <c r="F47" i="863"/>
  <c r="N49" i="863"/>
  <c r="L50" i="863"/>
  <c r="H52" i="863"/>
  <c r="N53" i="863"/>
  <c r="J55" i="863"/>
  <c r="F45" i="864"/>
  <c r="N55" i="864"/>
  <c r="L56" i="864"/>
  <c r="H58" i="864"/>
  <c r="L58" i="864"/>
  <c r="F59" i="864"/>
  <c r="N59" i="864"/>
  <c r="J61" i="864"/>
  <c r="H62" i="864"/>
  <c r="L62" i="864"/>
  <c r="E21" i="865"/>
  <c r="M21" i="865"/>
  <c r="J42" i="865"/>
  <c r="N54" i="865"/>
  <c r="F44" i="865"/>
  <c r="J44" i="865"/>
  <c r="H47" i="865"/>
  <c r="F50" i="865"/>
  <c r="N50" i="865"/>
  <c r="H55" i="865"/>
  <c r="L55" i="865"/>
  <c r="J55" i="865"/>
  <c r="J56" i="865"/>
  <c r="N56" i="865"/>
  <c r="L40" i="863"/>
  <c r="J41" i="863"/>
  <c r="L46" i="863"/>
  <c r="F49" i="863"/>
  <c r="L52" i="863"/>
  <c r="J53" i="863"/>
  <c r="F55" i="863"/>
  <c r="N55" i="863"/>
  <c r="H46" i="864"/>
  <c r="F47" i="864"/>
  <c r="L48" i="864"/>
  <c r="H50" i="864"/>
  <c r="F51" i="864"/>
  <c r="J53" i="864"/>
  <c r="H50" i="865"/>
  <c r="H56" i="865"/>
  <c r="G21" i="865"/>
  <c r="E35" i="865"/>
  <c r="M35" i="865"/>
  <c r="K36" i="864"/>
  <c r="E37" i="864"/>
  <c r="M37" i="864"/>
  <c r="G38" i="864"/>
  <c r="N36" i="863"/>
  <c r="J38" i="863"/>
  <c r="F40" i="863"/>
  <c r="L41" i="863"/>
  <c r="H43" i="863"/>
  <c r="H44" i="863"/>
  <c r="N44" i="863"/>
  <c r="J46" i="863"/>
  <c r="J47" i="863"/>
  <c r="F48" i="863"/>
  <c r="L49" i="863"/>
  <c r="H51" i="863"/>
  <c r="N52" i="863"/>
  <c r="J54" i="863"/>
  <c r="L46" i="864"/>
  <c r="H47" i="864"/>
  <c r="H48" i="864"/>
  <c r="N48" i="864"/>
  <c r="J50" i="864"/>
  <c r="J51" i="864"/>
  <c r="F52" i="864"/>
  <c r="F53" i="864"/>
  <c r="L53" i="864"/>
  <c r="F56" i="864"/>
  <c r="H57" i="864"/>
  <c r="F58" i="864"/>
  <c r="L59" i="864"/>
  <c r="G35" i="865"/>
  <c r="F43" i="865"/>
  <c r="N44" i="865"/>
  <c r="N53" i="865"/>
  <c r="L56" i="865"/>
  <c r="N35" i="863"/>
  <c r="J36" i="863"/>
  <c r="F38" i="863"/>
  <c r="L39" i="863"/>
  <c r="H41" i="863"/>
  <c r="N42" i="863"/>
  <c r="J44" i="863"/>
  <c r="F46" i="863"/>
  <c r="L47" i="863"/>
  <c r="H49" i="863"/>
  <c r="H50" i="863"/>
  <c r="N50" i="863"/>
  <c r="N51" i="863"/>
  <c r="J52" i="863"/>
  <c r="F54" i="863"/>
  <c r="L55" i="863"/>
  <c r="E36" i="864"/>
  <c r="M36" i="864"/>
  <c r="G37" i="864"/>
  <c r="I38" i="864"/>
  <c r="N46" i="864"/>
  <c r="J48" i="864"/>
  <c r="F50" i="864"/>
  <c r="L51" i="864"/>
  <c r="H53" i="864"/>
  <c r="J54" i="864"/>
  <c r="L55" i="864"/>
  <c r="H59" i="864"/>
  <c r="J60" i="864"/>
  <c r="L61" i="864"/>
  <c r="N62" i="864"/>
  <c r="F42" i="865"/>
  <c r="L46" i="865"/>
  <c r="N47" i="865"/>
  <c r="J49" i="865"/>
  <c r="L50" i="865"/>
  <c r="J53" i="865"/>
  <c r="F36" i="863"/>
  <c r="F37" i="863"/>
  <c r="L37" i="863"/>
  <c r="L38" i="863"/>
  <c r="H39" i="863"/>
  <c r="N40" i="863"/>
  <c r="N41" i="863"/>
  <c r="J42" i="863"/>
  <c r="J43" i="863"/>
  <c r="F44" i="863"/>
  <c r="F45" i="863"/>
  <c r="L45" i="863"/>
  <c r="H47" i="863"/>
  <c r="N48" i="863"/>
  <c r="J50" i="863"/>
  <c r="F52" i="863"/>
  <c r="F53" i="863"/>
  <c r="L53" i="863"/>
  <c r="H55" i="863"/>
  <c r="K38" i="864"/>
  <c r="J46" i="864"/>
  <c r="J47" i="864"/>
  <c r="F48" i="864"/>
  <c r="F49" i="864"/>
  <c r="L49" i="864"/>
  <c r="L50" i="864"/>
  <c r="H51" i="864"/>
  <c r="H52" i="864"/>
  <c r="N52" i="864"/>
  <c r="N53" i="864"/>
  <c r="H55" i="864"/>
  <c r="N56" i="864"/>
  <c r="L57" i="864"/>
  <c r="N58" i="864"/>
  <c r="H61" i="864"/>
  <c r="J62" i="864"/>
  <c r="J43" i="865"/>
  <c r="L44" i="865"/>
  <c r="J47" i="865"/>
  <c r="H52" i="865"/>
  <c r="F53" i="865"/>
  <c r="F55" i="865"/>
  <c r="N55" i="865"/>
  <c r="L36" i="863"/>
  <c r="H37" i="863"/>
  <c r="H38" i="863"/>
  <c r="N38" i="863"/>
  <c r="N39" i="863"/>
  <c r="J40" i="863"/>
  <c r="F42" i="863"/>
  <c r="L43" i="863"/>
  <c r="H45" i="863"/>
  <c r="N46" i="863"/>
  <c r="J48" i="863"/>
  <c r="F50" i="863"/>
  <c r="F51" i="863"/>
  <c r="L51" i="863"/>
  <c r="H53" i="863"/>
  <c r="N54" i="863"/>
  <c r="J45" i="864"/>
  <c r="F46" i="864"/>
  <c r="L47" i="864"/>
  <c r="H49" i="864"/>
  <c r="N50" i="864"/>
  <c r="J52" i="864"/>
  <c r="F54" i="864"/>
  <c r="N54" i="864"/>
  <c r="J56" i="864"/>
  <c r="J58" i="864"/>
  <c r="F60" i="864"/>
  <c r="N60" i="864"/>
  <c r="F62" i="864"/>
  <c r="K21" i="865"/>
  <c r="N42" i="865"/>
  <c r="H44" i="865"/>
  <c r="J46" i="865"/>
  <c r="H46" i="865"/>
  <c r="F47" i="865"/>
  <c r="H49" i="865"/>
  <c r="F49" i="865"/>
  <c r="N49" i="865"/>
  <c r="H42" i="865"/>
  <c r="L42" i="865"/>
  <c r="F45" i="865"/>
  <c r="J45" i="865"/>
  <c r="N45" i="865"/>
  <c r="H48" i="865"/>
  <c r="L48" i="865"/>
  <c r="F51" i="865"/>
  <c r="J51" i="865"/>
  <c r="N51" i="865"/>
  <c r="H54" i="865"/>
  <c r="L54" i="865"/>
  <c r="H43" i="865"/>
  <c r="L43" i="865"/>
  <c r="H45" i="865"/>
  <c r="L45" i="865"/>
  <c r="F48" i="865"/>
  <c r="J48" i="865"/>
  <c r="N48" i="865"/>
  <c r="H54" i="864"/>
  <c r="L54" i="864"/>
  <c r="H60" i="864"/>
  <c r="L60" i="864"/>
  <c r="N61" i="864"/>
  <c r="G33" i="863" l="1"/>
  <c r="I33" i="863"/>
  <c r="K33" i="863"/>
  <c r="M33" i="863"/>
  <c r="E33" i="863" l="1"/>
  <c r="M40" i="865" l="1"/>
  <c r="M43" i="864"/>
  <c r="K40" i="865"/>
  <c r="K43" i="864"/>
  <c r="G43" i="864"/>
  <c r="G40" i="865"/>
  <c r="I43" i="864"/>
  <c r="I40" i="865"/>
  <c r="E40" i="865" l="1"/>
  <c r="E43" i="864"/>
  <c r="K35" i="7" l="1"/>
  <c r="M24" i="458" l="1"/>
  <c r="M25" i="458" l="1"/>
  <c r="L25" i="458"/>
  <c r="M27" i="458"/>
  <c r="M26" i="458"/>
  <c r="L27" i="458"/>
  <c r="L26" i="458"/>
  <c r="K27" i="458"/>
  <c r="J27" i="458"/>
  <c r="I27" i="458"/>
  <c r="H27" i="458"/>
  <c r="G27" i="458"/>
  <c r="K26" i="458"/>
  <c r="J26" i="458"/>
  <c r="I26" i="458"/>
  <c r="H26" i="458"/>
  <c r="G26" i="458"/>
  <c r="K25" i="458"/>
  <c r="J25" i="458"/>
  <c r="I25" i="458"/>
  <c r="H25" i="458"/>
  <c r="G25" i="458"/>
  <c r="L24" i="458"/>
  <c r="K24" i="458"/>
  <c r="J24" i="458"/>
  <c r="I24" i="458"/>
  <c r="H24" i="458"/>
  <c r="G24" i="458"/>
  <c r="Q71" i="800" l="1"/>
  <c r="Q72" i="800"/>
  <c r="Q70" i="800"/>
  <c r="Q65" i="800"/>
  <c r="Q66" i="800"/>
  <c r="Q49" i="800" l="1"/>
  <c r="Q16" i="801" l="1"/>
  <c r="C66" i="500" l="1"/>
  <c r="K31" i="6" l="1"/>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N9" i="500" s="1"/>
  <c r="AG11" i="500"/>
  <c r="AG13" i="500"/>
  <c r="AG15" i="500"/>
  <c r="AN15" i="500" s="1"/>
  <c r="AG17" i="500"/>
  <c r="AN17" i="500" s="1"/>
  <c r="AG19" i="500"/>
  <c r="AG21" i="500"/>
  <c r="AG23" i="500"/>
  <c r="AN23" i="500" s="1"/>
  <c r="AG25" i="500"/>
  <c r="AN25" i="500" s="1"/>
  <c r="AG27" i="500"/>
  <c r="AE8" i="500"/>
  <c r="AE10" i="500"/>
  <c r="AE12" i="500"/>
  <c r="AE14" i="500"/>
  <c r="AE16" i="500"/>
  <c r="AE18" i="500"/>
  <c r="AE20" i="500"/>
  <c r="AE22" i="500"/>
  <c r="AE24" i="500"/>
  <c r="AE26" i="500"/>
  <c r="AG8" i="500"/>
  <c r="AN8" i="500" s="1"/>
  <c r="AG10" i="500"/>
  <c r="AG12" i="500"/>
  <c r="AG14" i="500"/>
  <c r="AN14" i="500" s="1"/>
  <c r="AG16" i="500"/>
  <c r="AN16" i="500" s="1"/>
  <c r="AG18" i="500"/>
  <c r="AG20" i="500"/>
  <c r="AG22" i="500"/>
  <c r="AN22" i="500" s="1"/>
  <c r="AG24" i="500"/>
  <c r="AN24" i="500" s="1"/>
  <c r="AG26" i="500"/>
  <c r="AN26" i="500" l="1"/>
  <c r="AN18" i="500"/>
  <c r="AN10" i="500"/>
  <c r="AN27" i="500"/>
  <c r="AN19" i="500"/>
  <c r="AN11" i="500"/>
  <c r="AO10" i="500"/>
  <c r="AN20" i="500"/>
  <c r="AN12" i="500"/>
  <c r="AN21" i="500"/>
  <c r="AN13" i="500"/>
  <c r="K43" i="500"/>
  <c r="K6" i="500"/>
  <c r="AO27" i="500"/>
  <c r="AO23" i="500"/>
  <c r="AO19" i="500"/>
  <c r="AO15" i="500"/>
  <c r="AO11" i="500"/>
  <c r="J44" i="500"/>
  <c r="AO25" i="500"/>
  <c r="AO21" i="500"/>
  <c r="AO17" i="500"/>
  <c r="AO13" i="500"/>
  <c r="AO9" i="500"/>
  <c r="E44" i="500"/>
  <c r="I44" i="500"/>
  <c r="G44" i="500"/>
  <c r="F44" i="500"/>
  <c r="H44" i="500"/>
  <c r="Q69" i="491" l="1"/>
  <c r="Q68" i="491"/>
  <c r="Q72" i="491"/>
  <c r="Q71" i="491"/>
  <c r="Q70" i="491"/>
  <c r="H67" i="860" l="1"/>
  <c r="F67" i="860" l="1"/>
  <c r="L67" i="860"/>
  <c r="G67" i="860"/>
  <c r="J67" i="860"/>
  <c r="I67" i="860"/>
  <c r="K67" i="860"/>
  <c r="E67" i="860"/>
  <c r="M67" i="860"/>
  <c r="I19" i="564" l="1"/>
  <c r="I16" i="564"/>
  <c r="I25" i="564"/>
  <c r="I14" i="564"/>
  <c r="I29" i="564"/>
  <c r="I30" i="564"/>
  <c r="I9" i="564"/>
  <c r="I17" i="564"/>
  <c r="I24" i="564"/>
  <c r="I36" i="564"/>
  <c r="I37" i="564"/>
  <c r="I27" i="564"/>
  <c r="I26" i="564"/>
  <c r="I11" i="564"/>
  <c r="I12" i="564"/>
  <c r="I23" i="564"/>
  <c r="I20" i="564"/>
  <c r="I13" i="564"/>
  <c r="I33" i="564"/>
  <c r="I22" i="564"/>
  <c r="I34" i="564"/>
  <c r="I15" i="564"/>
  <c r="I10" i="564"/>
  <c r="I38" i="564" l="1"/>
  <c r="I21" i="564"/>
  <c r="I35" i="564"/>
  <c r="I18" i="564"/>
  <c r="I32" i="564"/>
  <c r="I31" i="564"/>
  <c r="I39" i="564"/>
  <c r="I28" i="564" l="1"/>
</calcChain>
</file>

<file path=xl/sharedStrings.xml><?xml version="1.0" encoding="utf-8"?>
<sst xmlns="http://schemas.openxmlformats.org/spreadsheetml/2006/main" count="1693" uniqueCount="704">
  <si>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</si>
  <si>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</si>
  <si>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</si>
  <si>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</si>
  <si>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</si>
  <si>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</si>
  <si>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</si>
  <si>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</si>
  <si>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</si>
  <si>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</si>
  <si>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</si>
  <si>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</si>
  <si>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</si>
  <si>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</si>
  <si>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</si>
  <si>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</si>
  <si>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</si>
  <si>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</si>
  <si>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</si>
  <si>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</si>
  <si>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</si>
  <si>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</si>
  <si>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</si>
  <si>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</si>
  <si>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</si>
  <si>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</si>
  <si>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</si>
  <si>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</si>
  <si>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</si>
  <si>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</si>
  <si>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</si>
  <si>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</si>
  <si>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</si>
  <si>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</si>
  <si>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</si>
  <si>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</si>
  <si>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</si>
  <si>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</si>
  <si>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</si>
  <si>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</si>
  <si>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</si>
  <si>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</si>
  <si>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</si>
  <si>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</si>
  <si>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</si>
  <si>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</si>
  <si>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</si>
  <si>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</si>
  <si>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</si>
  <si>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</si>
  <si>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</si>
  <si>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</si>
  <si>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</si>
  <si>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</si>
  <si>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</si>
  <si>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</si>
  <si>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</si>
  <si>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</si>
  <si>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</si>
  <si>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</si>
  <si>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</si>
  <si>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</si>
  <si>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</si>
  <si>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</si>
  <si>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</si>
  <si>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</si>
  <si>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</si>
  <si>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</si>
  <si>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</si>
  <si>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</si>
  <si>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</si>
  <si>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</si>
  <si>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</si>
  <si>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</si>
  <si>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</si>
  <si>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</si>
  <si>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</si>
  <si>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</si>
  <si>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</si>
  <si>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</si>
  <si>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</si>
  <si>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</si>
  <si>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</si>
  <si>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</si>
  <si>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</si>
  <si>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</si>
  <si>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</si>
  <si>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</si>
  <si>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</si>
  <si>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</si>
  <si>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</si>
  <si>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</si>
  <si>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</si>
  <si>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</si>
  <si>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</si>
  <si>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</si>
  <si>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</si>
  <si>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</si>
  <si>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</si>
  <si>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</si>
  <si>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</si>
  <si>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</si>
  <si>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</si>
  <si>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</si>
  <si>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</si>
  <si>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</si>
  <si>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</si>
  <si>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</si>
  <si>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</si>
  <si>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</si>
  <si>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</si>
  <si>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</si>
  <si>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</si>
  <si>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</si>
  <si>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</si>
  <si>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</si>
  <si>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</si>
  <si>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</si>
  <si>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</si>
  <si>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</si>
  <si>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</si>
  <si>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</si>
  <si>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</si>
  <si>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</si>
  <si>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</si>
  <si>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</si>
  <si>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</si>
  <si>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</si>
  <si>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</si>
  <si>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</si>
  <si>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</si>
  <si>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</si>
  <si>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</si>
  <si>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</si>
  <si>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</si>
  <si>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</si>
  <si>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</si>
  <si>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</si>
  <si>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</si>
  <si>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</si>
  <si>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</si>
  <si>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</si>
  <si>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</si>
  <si>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</si>
  <si>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</si>
  <si>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</si>
  <si>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</si>
  <si>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</si>
  <si>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</si>
  <si>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</si>
  <si>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</si>
  <si>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</si>
  <si>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</si>
  <si>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</si>
  <si>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</si>
  <si>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</si>
  <si>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</si>
  <si>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</si>
  <si>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</si>
  <si>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</si>
  <si>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</si>
  <si>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</si>
  <si>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</si>
  <si>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</si>
  <si>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</si>
  <si>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</si>
  <si>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</si>
  <si>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</si>
  <si>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</si>
  <si>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</si>
  <si>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</si>
  <si>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</si>
  <si>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</si>
  <si>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</si>
  <si>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</si>
  <si>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</si>
  <si>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</si>
  <si>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</si>
  <si>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</si>
  <si>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</si>
  <si>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</si>
  <si>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</si>
  <si>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</si>
  <si>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</si>
  <si>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</si>
  <si>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</si>
  <si>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</si>
  <si>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</si>
  <si>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</si>
  <si>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</si>
  <si>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</si>
  <si>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</si>
  <si>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</si>
  <si>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</si>
  <si>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</si>
  <si>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</si>
  <si>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</si>
  <si>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</si>
  <si>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</si>
  <si>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</si>
  <si>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</si>
  <si>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</si>
  <si>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</si>
  <si>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</si>
  <si>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</si>
  <si>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</si>
  <si>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</si>
  <si>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</si>
  <si>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</si>
  <si>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</si>
  <si>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</si>
  <si>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</si>
  <si>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</si>
  <si>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</si>
  <si>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</si>
  <si>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</si>
  <si>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</si>
  <si>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</si>
  <si>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</si>
  <si>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</si>
  <si>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</si>
  <si>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</si>
  <si>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</si>
  <si>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</si>
  <si>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</si>
  <si>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</si>
  <si>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</si>
  <si>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</si>
  <si>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</si>
  <si>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</si>
  <si>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</si>
  <si>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</si>
  <si>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</si>
  <si>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</si>
  <si>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</si>
  <si>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</si>
  <si>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</si>
  <si>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</si>
  <si>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</si>
  <si>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</si>
  <si>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</si>
  <si>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</si>
  <si>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</si>
  <si>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</si>
  <si>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</si>
  <si>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</si>
  <si>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</si>
  <si>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</si>
  <si>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</si>
  <si>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</si>
  <si>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</si>
  <si>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</si>
  <si>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</si>
  <si>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</si>
  <si>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</si>
  <si>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</si>
  <si>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</si>
  <si>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</si>
  <si>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</si>
  <si>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</si>
  <si>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</si>
  <si>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</si>
  <si>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</si>
  <si>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</si>
  <si>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</si>
  <si>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</si>
  <si>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</si>
  <si>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</si>
  <si>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</si>
  <si>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</si>
  <si>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</si>
  <si>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</si>
  <si>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</si>
  <si>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</si>
  <si>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</si>
  <si>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</si>
  <si>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</si>
  <si>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</si>
  <si>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</si>
  <si>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</si>
  <si>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</si>
  <si>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</si>
  <si>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</si>
  <si>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</si>
  <si>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</si>
  <si>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</si>
  <si>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</si>
  <si>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</si>
  <si>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</si>
  <si>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</si>
  <si>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</si>
  <si>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</si>
  <si>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</si>
  <si>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</si>
  <si>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</si>
  <si>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</si>
  <si>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</si>
  <si>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</si>
  <si>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</si>
  <si>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</si>
  <si>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</si>
  <si>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</si>
  <si>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</si>
  <si>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</si>
  <si>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</si>
  <si>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</si>
  <si>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</si>
  <si>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</si>
  <si>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</si>
  <si>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</si>
  <si>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</si>
  <si>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</si>
  <si>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</si>
  <si>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</si>
  <si>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</si>
  <si>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</si>
  <si>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</si>
  <si>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</si>
  <si>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</si>
  <si>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</si>
  <si>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</si>
  <si>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</si>
  <si>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</si>
  <si>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</si>
  <si>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</si>
  <si>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</si>
  <si>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</si>
  <si>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</si>
  <si>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</si>
  <si>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</si>
  <si>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</si>
  <si>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</si>
  <si>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</si>
  <si>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</si>
  <si>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</si>
  <si>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</si>
  <si>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</si>
  <si>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</si>
  <si>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</si>
  <si>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</si>
  <si>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</si>
  <si>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</si>
  <si>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</si>
  <si>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</si>
  <si>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</si>
  <si>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</si>
  <si>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</si>
  <si>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</si>
  <si>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</si>
  <si>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</si>
  <si>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</si>
  <si>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</si>
  <si>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</si>
  <si>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</si>
  <si>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</si>
  <si>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</si>
  <si>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</si>
  <si>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</si>
  <si>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</si>
  <si>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</si>
  <si>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</si>
  <si>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</si>
  <si>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</si>
  <si>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</si>
  <si>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</si>
  <si>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</si>
  <si>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</si>
  <si>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</si>
  <si>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</si>
  <si>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</si>
  <si>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</si>
  <si>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</si>
  <si>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</si>
  <si>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</si>
  <si>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</si>
  <si>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</si>
  <si>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</si>
  <si>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</si>
  <si>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</si>
  <si>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</si>
  <si>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</si>
  <si>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</si>
  <si>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</si>
  <si>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</si>
  <si>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</si>
  <si>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</si>
  <si>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</si>
  <si>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</si>
  <si>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</si>
  <si>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</si>
  <si>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</si>
  <si>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</si>
  <si>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</si>
  <si>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</si>
  <si>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</si>
  <si>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</si>
  <si>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</si>
  <si>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</si>
  <si>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</si>
  <si>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</si>
  <si>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</si>
  <si>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</si>
  <si>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</si>
  <si>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</si>
  <si>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</si>
  <si>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</si>
  <si>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</si>
  <si>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</si>
  <si>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</si>
  <si>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</si>
  <si>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</si>
  <si>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</si>
  <si>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</si>
  <si>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</si>
  <si>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</si>
  <si>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</si>
  <si>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</si>
  <si>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</si>
  <si>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</si>
  <si>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</si>
  <si>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</si>
  <si>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</si>
  <si>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</si>
  <si>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</si>
  <si>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</si>
  <si>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</si>
  <si>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</si>
  <si>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</si>
  <si>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</si>
  <si>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</si>
  <si>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</si>
  <si>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</si>
  <si>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</si>
  <si>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</si>
  <si>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</si>
  <si>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</si>
  <si>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</si>
  <si>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</si>
  <si>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</si>
  <si>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</si>
  <si>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</si>
  <si>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</si>
  <si>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</si>
  <si>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</si>
  <si>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</si>
  <si>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</si>
  <si>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</si>
  <si>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</si>
  <si>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</si>
  <si>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</si>
  <si>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</si>
  <si>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</si>
  <si>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</si>
  <si>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r>
      <t xml:space="preserve">Comércio </t>
    </r>
    <r>
      <rPr>
        <b/>
        <vertAlign val="superscript"/>
        <sz val="8"/>
        <color indexed="63"/>
        <rFont val="Arial"/>
        <family val="2"/>
      </rPr>
      <t>(2)</t>
    </r>
  </si>
  <si>
    <t xml:space="preserve">Construção </t>
  </si>
  <si>
    <r>
      <t>Indústria Transformadora</t>
    </r>
    <r>
      <rPr>
        <b/>
        <vertAlign val="superscript"/>
        <sz val="8"/>
        <color indexed="63"/>
        <rFont val="Arial"/>
        <family val="2"/>
      </rPr>
      <t xml:space="preserve"> (2)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</si>
  <si>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</si>
  <si>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mm3m - média móvel de 3 meses.      vh - variação homóloga.      n.d. - não disponível</t>
  </si>
  <si>
    <t>Mulheres/Homens</t>
  </si>
  <si>
    <t>fonte: GEP/MTSSS, Relatório Único - Relatório Anual de Formação Contínua (Anexo C).</t>
  </si>
  <si>
    <t>e-mail: gep.dados@gep.mtsss.pt</t>
  </si>
  <si>
    <t>gep.dados@gep.mtsss.pt</t>
  </si>
  <si>
    <t>(percentagem; ajustada de sazonalidade)</t>
  </si>
  <si>
    <t>taxa de desemprego na União Europeia</t>
  </si>
  <si>
    <t>01/01/2017</t>
  </si>
  <si>
    <t>Dec.Lei 
86-B/2016
de 29/12</t>
  </si>
  <si>
    <r>
      <t>prestações familiares</t>
    </r>
    <r>
      <rPr>
        <b/>
        <vertAlign val="superscript"/>
        <sz val="10"/>
        <color rgb="FF333333"/>
        <rFont val="Arial"/>
        <family val="2"/>
      </rPr>
      <t xml:space="preserve"> (1)</t>
    </r>
  </si>
  <si>
    <t xml:space="preserve">Abril </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</si>
  <si>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</si>
  <si>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</si>
  <si>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</si>
  <si>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</si>
  <si>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</si>
  <si>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</si>
  <si>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</si>
  <si>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</si>
  <si>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</si>
  <si>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</si>
  <si>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</si>
  <si>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</si>
  <si>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</si>
  <si>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 xml:space="preserve">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</si>
  <si>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</si>
  <si>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</si>
  <si>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</si>
  <si>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</si>
  <si>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</si>
  <si>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</si>
  <si>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</si>
  <si>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</si>
  <si>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</si>
  <si>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</si>
  <si>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</si>
  <si>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</si>
  <si>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t>abril
2017</t>
  </si>
  <si>
    <t>Ignorado</t>
  </si>
  <si>
    <t>outubro
2017</t>
  </si>
  <si>
    <t>25 a 34 anos</t>
  </si>
  <si>
    <t>35 a 44 anos</t>
  </si>
  <si>
    <t>45 a 54 anos</t>
  </si>
  <si>
    <t>55 a 64 anos</t>
  </si>
  <si>
    <r>
      <t>outubro</t>
    </r>
    <r>
      <rPr>
        <b/>
        <sz val="9"/>
        <color indexed="63"/>
        <rFont val="Arial"/>
        <family val="2"/>
      </rPr>
      <t/>
    </r>
  </si>
  <si>
    <t xml:space="preserve">(1) habitualmente designada por salário mínimo nacional.      </t>
  </si>
  <si>
    <t>65 e + anos</t>
  </si>
  <si>
    <t>beneficiários com subsídio por assistência a filho</t>
  </si>
  <si>
    <t>beneficiários com subsídio de parentalidade</t>
  </si>
  <si>
    <t>prestações de parentalidade</t>
  </si>
  <si>
    <t>complemento solidário para idosos (CSI)</t>
  </si>
  <si>
    <t>prestação social para a inclusão</t>
  </si>
  <si>
    <t>beneficiários:</t>
  </si>
  <si>
    <t>18 a 24 anos</t>
  </si>
  <si>
    <t xml:space="preserve">fonte: GEP/MTSSS, Acidentes de Trabalho.    </t>
  </si>
  <si>
    <t>complemento solidário para idosos</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</si>
  <si>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</si>
  <si>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</si>
  <si>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</si>
  <si>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</si>
  <si>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</si>
  <si>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</si>
  <si>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</si>
  <si>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</si>
  <si>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</si>
  <si>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</si>
  <si>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t>(1) nos estabelecimentos</t>
  </si>
  <si>
    <t>base</t>
  </si>
  <si>
    <t>ganho</t>
  </si>
  <si>
    <t>tco</t>
  </si>
  <si>
    <t>(2) dos trabalhadores por conta de outrem a tempo completo, que auferiram remuneração completa no período de referência.</t>
  </si>
  <si>
    <t>Chéquia</t>
  </si>
  <si>
    <t>Informação em destaque - taxa desemprego UE 28</t>
  </si>
  <si>
    <t>30 de novembro de 2018</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</si>
  <si>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</si>
  <si>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</si>
  <si>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</si>
  <si>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</si>
  <si>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</si>
  <si>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</si>
  <si>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</si>
  <si>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</si>
  <si>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(número; euros)</t>
  </si>
  <si>
    <r>
      <t>remuneração média mensal base e ganho - concelho do Centro (NUT II)</t>
    </r>
    <r>
      <rPr>
        <b/>
        <vertAlign val="superscript"/>
        <sz val="10"/>
        <rFont val="Arial"/>
        <family val="2"/>
      </rPr>
      <t>(</t>
    </r>
    <r>
      <rPr>
        <b/>
        <vertAlign val="superscript"/>
        <sz val="9"/>
        <rFont val="Arial"/>
        <family val="2"/>
      </rPr>
      <t>2)(3)</t>
    </r>
  </si>
  <si>
    <t>Oeste</t>
  </si>
  <si>
    <t>Pombal</t>
  </si>
  <si>
    <t>Alcobaça</t>
  </si>
  <si>
    <t>Porto de Mós</t>
  </si>
  <si>
    <t>Bombarral</t>
  </si>
  <si>
    <t>Viseu Dão Lafões</t>
  </si>
  <si>
    <t>Caldas da Rainha</t>
  </si>
  <si>
    <t>Aguiar da Beira</t>
  </si>
  <si>
    <t>Nazaré</t>
  </si>
  <si>
    <t>Carregal do Sal</t>
  </si>
  <si>
    <t>Óbidos</t>
  </si>
  <si>
    <t>Castro Daire</t>
  </si>
  <si>
    <t>Peniche</t>
  </si>
  <si>
    <t>Mangualde</t>
  </si>
  <si>
    <t>Alenquer</t>
  </si>
  <si>
    <t>Nelas</t>
  </si>
  <si>
    <t>Arruda dos Vinhos</t>
  </si>
  <si>
    <t>Oliveira de Frades</t>
  </si>
  <si>
    <t>Cadaval</t>
  </si>
  <si>
    <t>Penalva do Castelo</t>
  </si>
  <si>
    <t>Lourinhã</t>
  </si>
  <si>
    <t>Santa Comba Dão</t>
  </si>
  <si>
    <t>Sobral Monte Agraço</t>
  </si>
  <si>
    <t>S. Pedro do Sul</t>
  </si>
  <si>
    <t>Torres Vedras</t>
  </si>
  <si>
    <t>Satão</t>
  </si>
  <si>
    <t>Região de Aveiro</t>
  </si>
  <si>
    <t>Tondela</t>
  </si>
  <si>
    <t>Águeda</t>
  </si>
  <si>
    <t>Vila Nova de Paiva</t>
  </si>
  <si>
    <t>Albergaria-a-Velha</t>
  </si>
  <si>
    <t>Anadia</t>
  </si>
  <si>
    <t>Vouzela</t>
  </si>
  <si>
    <t>Beira Baixa</t>
  </si>
  <si>
    <t>Estarreja</t>
  </si>
  <si>
    <t>Ílhavo</t>
  </si>
  <si>
    <t>Idanha-a-Nova</t>
  </si>
  <si>
    <t>Murtosa</t>
  </si>
  <si>
    <t>Oleiros</t>
  </si>
  <si>
    <t>Oliveira do Bairro</t>
  </si>
  <si>
    <t>Penamacor</t>
  </si>
  <si>
    <t>Ovar</t>
  </si>
  <si>
    <t>Proença-a-Nova</t>
  </si>
  <si>
    <t>Sever do Vouga</t>
  </si>
  <si>
    <t>Vila Velha de Rodão</t>
  </si>
  <si>
    <t>Vagos</t>
  </si>
  <si>
    <t>Médio Tejo</t>
  </si>
  <si>
    <t>Região de Coimbra</t>
  </si>
  <si>
    <t>Sertã</t>
  </si>
  <si>
    <t>Mealhada</t>
  </si>
  <si>
    <t>Vila de Rei</t>
  </si>
  <si>
    <t>Arganil</t>
  </si>
  <si>
    <t>Abrantes</t>
  </si>
  <si>
    <t>Cantanhede</t>
  </si>
  <si>
    <t>Alcanena</t>
  </si>
  <si>
    <t>Constância</t>
  </si>
  <si>
    <t>Condeixa-a-Nova</t>
  </si>
  <si>
    <t>Entroncamento</t>
  </si>
  <si>
    <t>Figueira da Foz</t>
  </si>
  <si>
    <t>Ferreira do Zêzere</t>
  </si>
  <si>
    <t>Gois</t>
  </si>
  <si>
    <t>Mação</t>
  </si>
  <si>
    <t>Lousa</t>
  </si>
  <si>
    <t>Sardoal</t>
  </si>
  <si>
    <t>Mira</t>
  </si>
  <si>
    <t>Tomar</t>
  </si>
  <si>
    <t>Miranda do Corvo</t>
  </si>
  <si>
    <t>Torres Novas</t>
  </si>
  <si>
    <t>Montemor-o-Velho</t>
  </si>
  <si>
    <t>Vila Nova Barquinha</t>
  </si>
  <si>
    <t>Oliveira do Hospital</t>
  </si>
  <si>
    <t>Ourem</t>
  </si>
  <si>
    <t>Pampilhosa da Serra</t>
  </si>
  <si>
    <t>Beiras e Serra da Estrela</t>
  </si>
  <si>
    <t>Penacova</t>
  </si>
  <si>
    <t>Belmonte</t>
  </si>
  <si>
    <t>Penela</t>
  </si>
  <si>
    <t>Covilhã</t>
  </si>
  <si>
    <t>Soure</t>
  </si>
  <si>
    <t>Fundão</t>
  </si>
  <si>
    <t>Tabua</t>
  </si>
  <si>
    <t>Almeida</t>
  </si>
  <si>
    <t>Vila Nova de Poiares</t>
  </si>
  <si>
    <t>Celorico da Beira</t>
  </si>
  <si>
    <t>Mortágua</t>
  </si>
  <si>
    <t>Figueira de Castelo Rodrigo</t>
  </si>
  <si>
    <t>Região de Leiria</t>
  </si>
  <si>
    <t>Fornos de Algodres</t>
  </si>
  <si>
    <t>Alvaiázere</t>
  </si>
  <si>
    <t>Gouveia</t>
  </si>
  <si>
    <t>Ansião</t>
  </si>
  <si>
    <t>Batalha</t>
  </si>
  <si>
    <t>Manteigas</t>
  </si>
  <si>
    <t>Castanheira de Pera</t>
  </si>
  <si>
    <t>Meda</t>
  </si>
  <si>
    <t>Figueiró dos Vinhos</t>
  </si>
  <si>
    <t>Pinhel</t>
  </si>
  <si>
    <t>Sabugal</t>
  </si>
  <si>
    <t>Marinha Grande</t>
  </si>
  <si>
    <t>Seia</t>
  </si>
  <si>
    <t>Pedrogão Grande</t>
  </si>
  <si>
    <t>Trancoso</t>
  </si>
  <si>
    <t>(3) o boletim de outubro foi divulgada informação dos concelhos da região Norte. No boletim de dezembro será divulgada a informação dos restantes concelhos.</t>
  </si>
  <si>
    <r>
      <t xml:space="preserve">fonte:  GEP/MTSSS, Quadros de Pessoal.               </t>
    </r>
    <r>
      <rPr>
        <b/>
        <sz val="7"/>
        <color theme="7"/>
        <rFont val="Arial"/>
        <family val="2"/>
      </rPr>
      <t xml:space="preserve"> </t>
    </r>
    <r>
      <rPr>
        <sz val="8"/>
        <color theme="7"/>
        <rFont val="Arial"/>
        <family val="2"/>
      </rPr>
      <t>Mais informação em:  http://www.gep.mtsss.gov.pt</t>
    </r>
  </si>
  <si>
    <t>acidentes de trabalho não mortais - distrito e grupo etário</t>
  </si>
  <si>
    <t>&lt; 18 anos</t>
  </si>
  <si>
    <t>65 e mais anos</t>
  </si>
  <si>
    <t>R. A. Açores</t>
  </si>
  <si>
    <t>R. A. Madeira</t>
  </si>
  <si>
    <t>Estrangeiro</t>
  </si>
  <si>
    <t>acidentes de trabalho mortais - distrito e grupo etário</t>
  </si>
  <si>
    <r>
      <rPr>
        <b/>
        <sz val="7"/>
        <color indexed="63"/>
        <rFont val="Arial"/>
        <family val="2"/>
      </rPr>
      <t>nota:</t>
    </r>
    <r>
      <rPr>
        <sz val="7"/>
        <color indexed="63"/>
        <rFont val="Arial"/>
        <family val="2"/>
      </rPr>
      <t xml:space="preserve"> os dados apresentados não incluem acidentes de trajeto.</t>
    </r>
  </si>
  <si>
    <t xml:space="preserve"> http://www.gep.mtsss.gov.pt/</t>
  </si>
  <si>
    <t xml:space="preserve">Área Metropolitana de Lisboa </t>
  </si>
  <si>
    <t>Em Portugal a taxa de desemprego (6,7 %) aumentou 0,1 p.p., relativamente ao mês anterior.</t>
  </si>
  <si>
    <t>A taxa de desemprego para o grupo etário &lt;25 anos apresenta o valor mais baixo na Chéquia (5,2 %), registando o valor mais elevado na Grécia (36,8 %). Em Portugal,   regista-se   o  valor  de 21,4 %.</t>
  </si>
  <si>
    <t>Fazendo uma análise por sexo, na Zona Euro,  verifica-se que a Grécia e a Eslováquia são os países com a maior diferença, entre a taxa de desemprego das mulheres e dos homens.</t>
  </si>
  <si>
    <t xml:space="preserve"> nota: Bélgica (&lt; 25 anos), Estónia, Croácia (&lt; 25 anos), Hungria e Eslovénia (&lt; 25 anos) - setembro de 2018; Grécia e Reino Unido - agosto de 2018.             : valor não disponível.       
</t>
  </si>
  <si>
    <t xml:space="preserve">Chéquia (2,2 %) e Alemanha (3,3 %) apresentam as taxas de desemprego mais baixas; a Grécia (18,9 %) e a Espanha (14,8 %) são os estados membros com valores  mais elevados. </t>
  </si>
  <si>
    <t>2017</t>
  </si>
  <si>
    <t>23-Professores</t>
  </si>
  <si>
    <t>52-Vendedores</t>
  </si>
  <si>
    <t>93-Trab.n/qual. i.ext.,const.,i.transf. e transp.</t>
  </si>
  <si>
    <t>91-Trabalhadores de limpeza</t>
  </si>
  <si>
    <t xml:space="preserve">41-Emp. escrit., secret.e oper. proc. dados </t>
  </si>
  <si>
    <t>94-Assist. preparação de refeições</t>
  </si>
  <si>
    <t>51-Trab. serviços pessoais</t>
  </si>
  <si>
    <t>71-Trab.qualif.constr. e sim., exc.electric.</t>
  </si>
  <si>
    <t>53-Trab. dos cuidados pessoais e similares</t>
  </si>
  <si>
    <t xml:space="preserve">  Equipamento telefónico e de telecópia</t>
  </si>
  <si>
    <t xml:space="preserve">  Meios ou suportes de gravação</t>
  </si>
  <si>
    <t xml:space="preserve">  Calçado</t>
  </si>
  <si>
    <t xml:space="preserve">  Outros artigos e acessórios de vestuário</t>
  </si>
  <si>
    <t xml:space="preserve">  Bens de uso doméstico não duradouros</t>
  </si>
  <si>
    <t xml:space="preserve">  Transportes de passageiros por mar e vias interiores navegáveis</t>
  </si>
  <si>
    <t xml:space="preserve">  Serviços de alojamento</t>
  </si>
  <si>
    <t xml:space="preserve">  Férias organizadas</t>
  </si>
  <si>
    <t xml:space="preserve">  Jogos e apostas</t>
  </si>
  <si>
    <t xml:space="preserve">  Frutas</t>
  </si>
  <si>
    <t xml:space="preserve">         … em Parentalidade </t>
  </si>
  <si>
    <t>notas: dados sujeitos a atualizações; situação da base de dados a 31/outubro/2018.</t>
  </si>
  <si>
    <t>notas: dados sujeitos a atualizações; situação da base de dados 1/novembro/2018.</t>
  </si>
  <si>
    <t>notas: dados sujeitos a atualizações .</t>
  </si>
  <si>
    <t>notas: dados sujeitos a atualizações;   a partir de 2005 apenas são contabilizados beneficiários com lançamento cujo o motivo tenha sido "concessão normal".;  (a) DLD - Desempregados de Longa Duração".</t>
  </si>
  <si>
    <t>outubro de 2018</t>
  </si>
  <si>
    <t>:</t>
  </si>
  <si>
    <t>Em outubro de 2018, a taxa de desemprego na Zona Euro manteve-se inalterada nos 8,1 % (era 8,8 % em outubro de 2017);</t>
  </si>
  <si>
    <t>fonte:  Eurostat, dados extraídos em 30/11/2018.</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</si>
  <si>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</si>
  <si>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</si>
  <si>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</si>
  <si>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</si>
  <si>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</si>
  <si>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</si>
  <si>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</si>
  <si>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</si>
  <si>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</si>
  <si>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</si>
  <si>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</si>
  <si>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3.º trimestre</t>
  </si>
  <si>
    <t>4.º trimestre</t>
  </si>
  <si>
    <t>1.º trimestre</t>
  </si>
  <si>
    <t>2.º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</si>
</sst>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s>
  <fonts count="148"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theme="7"/>
      <name val="Arial"/>
      <family val="2"/>
    </font>
    <font>
      <b/>
      <sz val="8"/>
      <color rgb="FF1F497D"/>
      <name val="Arial"/>
      <family val="2"/>
    </font>
    <font>
      <u/>
      <sz val="8"/>
      <color theme="7"/>
      <name val="Arial"/>
      <family val="2"/>
    </font>
    <font>
      <vertAlign val="superscript"/>
      <sz val="7"/>
      <color theme="3"/>
      <name val="Arial"/>
      <family val="2"/>
    </font>
    <font>
      <b/>
      <vertAlign val="superscript"/>
      <sz val="9"/>
      <name val="Arial"/>
      <family val="2"/>
    </font>
    <font>
      <sz val="6"/>
      <color indexed="63"/>
      <name val="Small Fonts"/>
      <family val="2"/>
    </font>
    <font>
      <vertAlign val="superscript"/>
      <sz val="8"/>
      <color indexed="17"/>
      <name val="Arial"/>
      <family val="2"/>
    </font>
    <font>
      <sz val="6"/>
      <color theme="1"/>
      <name val="Arial"/>
      <family val="2"/>
    </font>
    <font>
      <b/>
      <sz val="7"/>
      <color rgb="FF00518E"/>
      <name val="Arial"/>
      <family val="2"/>
    </font>
    <font>
      <sz val="7"/>
      <color rgb="FF00518E"/>
      <name val="Arial"/>
      <family val="2"/>
    </font>
    <font>
      <b/>
      <sz val="8"/>
      <color theme="1"/>
      <name val="Arial"/>
      <family val="2"/>
    </font>
    <font>
      <b/>
      <sz val="7"/>
      <color theme="7"/>
      <name val="Arial"/>
      <family val="2"/>
    </font>
    <font>
      <b/>
      <sz val="10"/>
      <color theme="7"/>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theme="0"/>
      </patternFill>
    </fill>
  </fills>
  <borders count="8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dashed">
        <color theme="0" tint="-0.24994659260841701"/>
      </left>
      <right/>
      <top style="thin">
        <color theme="0" tint="-0.24994659260841701"/>
      </top>
      <bottom style="thin">
        <color theme="0" tint="-0.24994659260841701"/>
      </bottom>
      <diagonal/>
    </border>
    <border>
      <left style="thin">
        <color theme="3"/>
      </left>
      <right style="thin">
        <color theme="3"/>
      </right>
      <top/>
      <bottom/>
      <diagonal/>
    </border>
    <border>
      <left style="dotted">
        <color theme="7"/>
      </left>
      <right/>
      <top/>
      <bottom/>
      <diagonal/>
    </border>
  </borders>
  <cellStyleXfs count="318">
    <xf numFmtId="0" fontId="0" fillId="0" borderId="0" applyProtection="0"/>
    <xf numFmtId="0" fontId="32"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44" fontId="8" fillId="0" borderId="0" applyFont="0" applyFill="0" applyBorder="0" applyAlignment="0" applyProtection="0"/>
    <xf numFmtId="0" fontId="8" fillId="3" borderId="0" applyNumberFormat="0" applyBorder="0" applyAlignment="0" applyProtection="0"/>
    <xf numFmtId="0" fontId="8" fillId="21" borderId="0" applyNumberFormat="0" applyBorder="0" applyAlignment="0" applyProtection="0"/>
    <xf numFmtId="0" fontId="42" fillId="0" borderId="0"/>
    <xf numFmtId="0" fontId="32" fillId="0" borderId="0"/>
    <xf numFmtId="0" fontId="32" fillId="0" borderId="0" applyProtection="0"/>
    <xf numFmtId="0" fontId="8" fillId="0" borderId="0"/>
    <xf numFmtId="0" fontId="8" fillId="22" borderId="6" applyNumberFormat="0" applyFont="0" applyAlignment="0" applyProtection="0"/>
    <xf numFmtId="0" fontId="8" fillId="16" borderId="7" applyNumberFormat="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43" fontId="32" fillId="0" borderId="0" applyFont="0" applyFill="0" applyBorder="0" applyAlignment="0" applyProtection="0"/>
    <xf numFmtId="0" fontId="43"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45" fillId="0" borderId="0" applyFont="0" applyFill="0" applyBorder="0" applyAlignment="0" applyProtection="0"/>
    <xf numFmtId="0" fontId="8" fillId="0" borderId="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applyProtection="0"/>
    <xf numFmtId="0" fontId="8" fillId="0" borderId="0"/>
    <xf numFmtId="0" fontId="8" fillId="0" borderId="0"/>
    <xf numFmtId="0" fontId="8" fillId="0" borderId="0"/>
    <xf numFmtId="0" fontId="8" fillId="0" borderId="0"/>
    <xf numFmtId="0" fontId="75" fillId="0" borderId="0"/>
    <xf numFmtId="0" fontId="97" fillId="0" borderId="0" applyNumberFormat="0" applyFill="0" applyBorder="0" applyAlignment="0" applyProtection="0">
      <alignment vertical="top"/>
      <protection locked="0"/>
    </xf>
    <xf numFmtId="0" fontId="7" fillId="0" borderId="0"/>
    <xf numFmtId="0" fontId="8" fillId="0" borderId="0" applyProtection="0"/>
    <xf numFmtId="0" fontId="8" fillId="0" borderId="0"/>
    <xf numFmtId="0" fontId="8" fillId="0" borderId="0"/>
    <xf numFmtId="0" fontId="104" fillId="0" borderId="54" applyNumberFormat="0" applyBorder="0" applyProtection="0">
      <alignment horizontal="center"/>
    </xf>
    <xf numFmtId="0" fontId="105" fillId="0" borderId="0" applyFill="0" applyBorder="0" applyProtection="0"/>
    <xf numFmtId="0" fontId="104" fillId="42" borderId="55"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0" fontId="8" fillId="3" borderId="0" applyNumberFormat="0" applyBorder="0" applyAlignment="0" applyProtection="0"/>
    <xf numFmtId="0" fontId="8" fillId="21" borderId="0" applyNumberFormat="0" applyBorder="0" applyAlignment="0" applyProtection="0"/>
    <xf numFmtId="0" fontId="8" fillId="22" borderId="6" applyNumberFormat="0" applyFont="0" applyAlignment="0" applyProtection="0"/>
    <xf numFmtId="0" fontId="8" fillId="16" borderId="7"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8"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76" fontId="8" fillId="0" borderId="0" applyFont="0" applyFill="0" applyBorder="0" applyAlignment="0" applyProtection="0"/>
    <xf numFmtId="176"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9" fontId="122" fillId="0" borderId="0" applyFont="0" applyFill="0" applyBorder="0" applyAlignment="0" applyProtection="0"/>
    <xf numFmtId="0" fontId="97" fillId="0" borderId="0" applyNumberFormat="0" applyFill="0" applyBorder="0" applyAlignment="0" applyProtection="0">
      <alignment vertical="top"/>
      <protection locked="0"/>
    </xf>
    <xf numFmtId="176" fontId="4" fillId="0" borderId="0" applyFont="0" applyFill="0" applyBorder="0" applyAlignment="0" applyProtection="0"/>
    <xf numFmtId="0" fontId="4" fillId="0" borderId="0"/>
    <xf numFmtId="0" fontId="4" fillId="0" borderId="0"/>
    <xf numFmtId="0" fontId="4" fillId="0" borderId="0"/>
    <xf numFmtId="0" fontId="4" fillId="0" borderId="0"/>
    <xf numFmtId="0" fontId="8"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8" fillId="0" borderId="0"/>
  </cellStyleXfs>
  <cellXfs count="1733">
    <xf numFmtId="0" fontId="0" fillId="0" borderId="0" xfId="0"/>
    <xf numFmtId="0" fontId="0" fillId="0" borderId="0" xfId="0" applyBorder="1"/>
    <xf numFmtId="0" fontId="0" fillId="25" borderId="0" xfId="0" applyFill="1"/>
    <xf numFmtId="0" fontId="11" fillId="25" borderId="0" xfId="0" applyFont="1" applyFill="1" applyBorder="1"/>
    <xf numFmtId="0" fontId="0" fillId="25" borderId="0" xfId="0" applyFill="1" applyBorder="1"/>
    <xf numFmtId="0" fontId="13" fillId="25" borderId="0" xfId="0" applyFont="1" applyFill="1" applyBorder="1"/>
    <xf numFmtId="0" fontId="0" fillId="25" borderId="0" xfId="0" applyFill="1" applyAlignment="1">
      <alignment vertical="center"/>
    </xf>
    <xf numFmtId="0" fontId="0" fillId="0" borderId="0" xfId="0" applyAlignment="1">
      <alignment vertical="center"/>
    </xf>
    <xf numFmtId="0" fontId="16" fillId="25" borderId="0" xfId="0" applyFont="1" applyFill="1" applyBorder="1"/>
    <xf numFmtId="0" fontId="17" fillId="25" borderId="0" xfId="0" applyFont="1" applyFill="1" applyBorder="1"/>
    <xf numFmtId="0" fontId="17" fillId="25" borderId="0" xfId="0" applyFont="1" applyFill="1" applyBorder="1" applyAlignment="1">
      <alignment horizontal="center"/>
    </xf>
    <xf numFmtId="164" fontId="18" fillId="24" borderId="0" xfId="40" applyNumberFormat="1" applyFont="1" applyFill="1" applyBorder="1" applyAlignment="1">
      <alignment horizontal="center" wrapText="1"/>
    </xf>
    <xf numFmtId="0" fontId="17" fillId="24" borderId="0" xfId="40" applyFont="1" applyFill="1" applyBorder="1"/>
    <xf numFmtId="0" fontId="18" fillId="25" borderId="0" xfId="0" applyFont="1" applyFill="1" applyBorder="1"/>
    <xf numFmtId="0" fontId="0" fillId="25" borderId="0" xfId="0" applyFill="1" applyBorder="1" applyAlignment="1">
      <alignment vertical="center"/>
    </xf>
    <xf numFmtId="0" fontId="19" fillId="25" borderId="0" xfId="0" applyFont="1" applyFill="1" applyBorder="1"/>
    <xf numFmtId="0" fontId="15" fillId="25" borderId="0" xfId="0" applyFont="1" applyFill="1" applyBorder="1" applyAlignment="1">
      <alignment horizontal="left"/>
    </xf>
    <xf numFmtId="0" fontId="22" fillId="25" borderId="0" xfId="0" applyFont="1" applyFill="1" applyBorder="1" applyAlignment="1">
      <alignment horizontal="right"/>
    </xf>
    <xf numFmtId="164" fontId="24" fillId="25" borderId="0" xfId="0" applyNumberFormat="1" applyFont="1" applyFill="1" applyBorder="1" applyAlignment="1">
      <alignment horizontal="center"/>
    </xf>
    <xf numFmtId="164" fontId="18" fillId="25" borderId="0" xfId="40" applyNumberFormat="1" applyFont="1" applyFill="1" applyBorder="1" applyAlignment="1">
      <alignment horizontal="center" wrapText="1"/>
    </xf>
    <xf numFmtId="0" fontId="28" fillId="25" borderId="0" xfId="0" applyFont="1" applyFill="1" applyBorder="1" applyAlignment="1">
      <alignment horizontal="left"/>
    </xf>
    <xf numFmtId="0" fontId="22" fillId="25" borderId="0" xfId="0" applyFont="1" applyFill="1" applyBorder="1"/>
    <xf numFmtId="0" fontId="9" fillId="25" borderId="0" xfId="0" applyFont="1" applyFill="1" applyBorder="1"/>
    <xf numFmtId="0" fontId="25"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9" fillId="25" borderId="0" xfId="0" applyFont="1" applyFill="1" applyAlignment="1">
      <alignment readingOrder="1"/>
    </xf>
    <xf numFmtId="0" fontId="9" fillId="25" borderId="0" xfId="0" applyFont="1" applyFill="1" applyBorder="1" applyAlignment="1">
      <alignment readingOrder="1"/>
    </xf>
    <xf numFmtId="0" fontId="9" fillId="25" borderId="0" xfId="0" applyFont="1" applyFill="1" applyAlignment="1">
      <alignment readingOrder="2"/>
    </xf>
    <xf numFmtId="0" fontId="9" fillId="0" borderId="0" xfId="0" applyFont="1" applyAlignment="1">
      <alignment readingOrder="2"/>
    </xf>
    <xf numFmtId="0" fontId="18" fillId="25" borderId="0" xfId="0" applyFont="1" applyFill="1" applyBorder="1" applyAlignment="1">
      <alignment horizontal="center" vertical="top" readingOrder="1"/>
    </xf>
    <xf numFmtId="0" fontId="18" fillId="25" borderId="0" xfId="0" applyFont="1" applyFill="1" applyBorder="1" applyAlignment="1">
      <alignment horizontal="right" readingOrder="1"/>
    </xf>
    <xf numFmtId="0" fontId="18" fillId="25" borderId="0" xfId="0" applyFont="1" applyFill="1" applyBorder="1" applyAlignment="1">
      <alignment horizontal="justify" vertical="top" readingOrder="1"/>
    </xf>
    <xf numFmtId="0" fontId="17" fillId="25" borderId="0" xfId="0" applyFont="1" applyFill="1" applyBorder="1" applyAlignment="1">
      <alignment readingOrder="1"/>
    </xf>
    <xf numFmtId="0" fontId="17" fillId="24" borderId="0" xfId="40" applyFont="1" applyFill="1" applyBorder="1" applyAlignment="1">
      <alignment readingOrder="1"/>
    </xf>
    <xf numFmtId="0" fontId="18" fillId="25" borderId="0" xfId="0" applyFont="1" applyFill="1" applyBorder="1" applyAlignment="1">
      <alignment readingOrder="1"/>
    </xf>
    <xf numFmtId="0" fontId="17" fillId="25" borderId="0" xfId="0" applyFont="1" applyFill="1" applyBorder="1" applyAlignment="1">
      <alignment horizontal="center" readingOrder="1"/>
    </xf>
    <xf numFmtId="164" fontId="18" fillId="24" borderId="0" xfId="40" applyNumberFormat="1" applyFont="1" applyFill="1" applyBorder="1" applyAlignment="1">
      <alignment horizontal="center" readingOrder="1"/>
    </xf>
    <xf numFmtId="0" fontId="9" fillId="0" borderId="0" xfId="0" applyFont="1" applyAlignment="1">
      <alignment horizontal="right" readingOrder="2"/>
    </xf>
    <xf numFmtId="0" fontId="35" fillId="25" borderId="0" xfId="0" applyFont="1" applyFill="1" applyBorder="1"/>
    <xf numFmtId="0" fontId="17" fillId="24" borderId="0" xfId="40" applyFont="1" applyFill="1" applyBorder="1" applyAlignment="1">
      <alignment horizontal="left" indent="1"/>
    </xf>
    <xf numFmtId="0" fontId="18" fillId="25" borderId="0" xfId="0" applyFont="1" applyFill="1" applyBorder="1" applyAlignment="1">
      <alignment horizontal="center" vertical="center" readingOrder="1"/>
    </xf>
    <xf numFmtId="0" fontId="18" fillId="25" borderId="0" xfId="0" applyFont="1" applyFill="1" applyBorder="1" applyAlignment="1">
      <alignment vertical="center" readingOrder="1"/>
    </xf>
    <xf numFmtId="0" fontId="18" fillId="25" borderId="0" xfId="0" applyFont="1" applyFill="1" applyBorder="1" applyAlignment="1">
      <alignment horizontal="right" vertical="center" readingOrder="1"/>
    </xf>
    <xf numFmtId="0" fontId="36" fillId="25" borderId="0" xfId="0" applyFont="1" applyFill="1"/>
    <xf numFmtId="0" fontId="36" fillId="25" borderId="0" xfId="0" applyFont="1" applyFill="1" applyBorder="1"/>
    <xf numFmtId="0" fontId="37" fillId="25" borderId="0" xfId="0" applyFont="1" applyFill="1" applyBorder="1" applyAlignment="1">
      <alignment horizontal="left"/>
    </xf>
    <xf numFmtId="0" fontId="36" fillId="0" borderId="0" xfId="0" applyFont="1"/>
    <xf numFmtId="3" fontId="39" fillId="25" borderId="0" xfId="0" applyNumberFormat="1" applyFont="1" applyFill="1" applyBorder="1" applyAlignment="1">
      <alignment horizontal="center"/>
    </xf>
    <xf numFmtId="0" fontId="31" fillId="24" borderId="0" xfId="40" applyFont="1" applyFill="1" applyBorder="1"/>
    <xf numFmtId="0" fontId="0" fillId="0" borderId="0" xfId="0" applyFill="1"/>
    <xf numFmtId="164" fontId="0" fillId="25" borderId="0" xfId="0" applyNumberFormat="1" applyFill="1" applyBorder="1"/>
    <xf numFmtId="0" fontId="39" fillId="25" borderId="0" xfId="0" applyFont="1" applyFill="1" applyBorder="1" applyAlignment="1">
      <alignment horizontal="left"/>
    </xf>
    <xf numFmtId="3" fontId="41" fillId="25" borderId="0" xfId="0" applyNumberFormat="1" applyFont="1" applyFill="1" applyBorder="1" applyAlignment="1">
      <alignment horizontal="center"/>
    </xf>
    <xf numFmtId="3" fontId="39" fillId="25" borderId="0" xfId="0" applyNumberFormat="1" applyFont="1" applyFill="1" applyBorder="1" applyAlignment="1">
      <alignment horizontal="right"/>
    </xf>
    <xf numFmtId="0" fontId="36" fillId="25" borderId="0" xfId="0" applyFont="1" applyFill="1" applyAlignment="1">
      <alignment vertical="center"/>
    </xf>
    <xf numFmtId="0" fontId="39" fillId="25" borderId="0" xfId="0" applyFont="1" applyFill="1" applyBorder="1" applyAlignment="1">
      <alignment horizontal="left" vertical="center"/>
    </xf>
    <xf numFmtId="0" fontId="37" fillId="25" borderId="0" xfId="0" applyFont="1" applyFill="1" applyBorder="1" applyAlignment="1">
      <alignment horizontal="left" vertical="center"/>
    </xf>
    <xf numFmtId="3" fontId="39" fillId="25" borderId="0" xfId="0" applyNumberFormat="1" applyFont="1" applyFill="1" applyBorder="1" applyAlignment="1">
      <alignment horizontal="right" vertical="center"/>
    </xf>
    <xf numFmtId="0" fontId="36" fillId="0" borderId="0" xfId="0" applyFont="1" applyAlignment="1">
      <alignment vertical="center"/>
    </xf>
    <xf numFmtId="3" fontId="18" fillId="25" borderId="0" xfId="0" applyNumberFormat="1" applyFont="1" applyFill="1" applyBorder="1" applyAlignment="1">
      <alignment horizontal="right"/>
    </xf>
    <xf numFmtId="0" fontId="38" fillId="25" borderId="0" xfId="0" applyFont="1" applyFill="1" applyBorder="1"/>
    <xf numFmtId="0" fontId="33" fillId="25" borderId="0" xfId="0" applyFont="1" applyFill="1"/>
    <xf numFmtId="0" fontId="33" fillId="25" borderId="0" xfId="0" applyFont="1" applyFill="1" applyBorder="1"/>
    <xf numFmtId="0" fontId="33" fillId="0" borderId="0" xfId="0" applyFont="1"/>
    <xf numFmtId="3" fontId="22" fillId="25" borderId="0" xfId="0" applyNumberFormat="1" applyFont="1" applyFill="1"/>
    <xf numFmtId="0" fontId="35" fillId="24" borderId="0" xfId="40" applyFont="1" applyFill="1" applyBorder="1" applyAlignment="1">
      <alignment horizontal="left" vertical="center" indent="1"/>
    </xf>
    <xf numFmtId="3" fontId="22" fillId="25" borderId="0" xfId="0" applyNumberFormat="1" applyFont="1" applyFill="1" applyBorder="1" applyAlignment="1">
      <alignment horizontal="right"/>
    </xf>
    <xf numFmtId="0" fontId="19" fillId="25" borderId="0" xfId="0" applyFont="1" applyFill="1" applyBorder="1" applyAlignment="1">
      <alignment vertical="center"/>
    </xf>
    <xf numFmtId="0" fontId="40" fillId="25" borderId="0" xfId="0" applyFont="1" applyFill="1" applyBorder="1" applyAlignment="1">
      <alignment horizontal="justify" vertical="center" readingOrder="1"/>
    </xf>
    <xf numFmtId="0" fontId="38" fillId="25" borderId="0" xfId="0" applyFont="1" applyFill="1" applyBorder="1" applyAlignment="1">
      <alignment vertical="center"/>
    </xf>
    <xf numFmtId="3" fontId="18" fillId="25" borderId="0" xfId="0" applyNumberFormat="1" applyFont="1" applyFill="1" applyBorder="1"/>
    <xf numFmtId="3" fontId="22" fillId="25" borderId="0" xfId="0" applyNumberFormat="1" applyFont="1" applyFill="1" applyBorder="1"/>
    <xf numFmtId="3" fontId="9" fillId="25" borderId="0" xfId="0" applyNumberFormat="1" applyFont="1" applyFill="1" applyBorder="1"/>
    <xf numFmtId="0" fontId="21" fillId="25" borderId="0" xfId="0" applyFont="1" applyFill="1" applyBorder="1" applyAlignment="1">
      <alignment vertical="center"/>
    </xf>
    <xf numFmtId="0" fontId="10" fillId="25" borderId="0" xfId="0" applyFont="1" applyFill="1" applyBorder="1" applyAlignment="1">
      <alignment vertical="center"/>
    </xf>
    <xf numFmtId="0" fontId="36" fillId="25" borderId="0" xfId="0" applyFont="1" applyFill="1" applyBorder="1" applyAlignment="1">
      <alignment vertical="center"/>
    </xf>
    <xf numFmtId="164" fontId="18" fillId="26" borderId="0" xfId="40" applyNumberFormat="1" applyFont="1" applyFill="1" applyBorder="1" applyAlignment="1">
      <alignment horizontal="center" wrapText="1"/>
    </xf>
    <xf numFmtId="1" fontId="17" fillId="24" borderId="0" xfId="40" applyNumberFormat="1" applyFont="1" applyFill="1" applyBorder="1" applyAlignment="1">
      <alignment horizontal="center" wrapText="1"/>
    </xf>
    <xf numFmtId="1" fontId="17" fillId="24" borderId="12" xfId="40" applyNumberFormat="1" applyFont="1" applyFill="1" applyBorder="1" applyAlignment="1">
      <alignment horizontal="center" wrapText="1"/>
    </xf>
    <xf numFmtId="0" fontId="35" fillId="24" borderId="0" xfId="40" applyFont="1" applyFill="1" applyBorder="1"/>
    <xf numFmtId="164" fontId="22" fillId="27" borderId="0" xfId="40" applyNumberFormat="1" applyFont="1" applyFill="1" applyBorder="1" applyAlignment="1">
      <alignment horizontal="center" wrapText="1"/>
    </xf>
    <xf numFmtId="3" fontId="18" fillId="27" borderId="0" xfId="40" applyNumberFormat="1" applyFont="1" applyFill="1" applyBorder="1" applyAlignment="1">
      <alignment horizontal="right" wrapText="1"/>
    </xf>
    <xf numFmtId="3" fontId="17" fillId="24" borderId="0" xfId="40" applyNumberFormat="1" applyFont="1" applyFill="1" applyBorder="1" applyAlignment="1">
      <alignment horizontal="right" wrapText="1"/>
    </xf>
    <xf numFmtId="0" fontId="35" fillId="24" borderId="0" xfId="40" applyFont="1" applyFill="1" applyBorder="1" applyAlignment="1">
      <alignment wrapText="1"/>
    </xf>
    <xf numFmtId="0" fontId="22" fillId="24" borderId="0" xfId="40" applyFont="1" applyFill="1" applyBorder="1"/>
    <xf numFmtId="0" fontId="48" fillId="24" borderId="0" xfId="40" applyFont="1" applyFill="1" applyBorder="1" applyAlignment="1">
      <alignment wrapText="1"/>
    </xf>
    <xf numFmtId="0" fontId="62" fillId="25" borderId="0" xfId="0" applyFont="1" applyFill="1"/>
    <xf numFmtId="0" fontId="0" fillId="0" borderId="0" xfId="0"/>
    <xf numFmtId="0" fontId="18" fillId="24" borderId="0" xfId="40" applyFont="1" applyFill="1" applyBorder="1" applyAlignment="1">
      <alignment horizontal="left"/>
    </xf>
    <xf numFmtId="0" fontId="22" fillId="24" borderId="0" xfId="40" applyFont="1" applyFill="1" applyBorder="1" applyAlignment="1">
      <alignment horizontal="left" indent="1"/>
    </xf>
    <xf numFmtId="0" fontId="17"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25" borderId="0" xfId="51" applyFont="1" applyFill="1" applyBorder="1"/>
    <xf numFmtId="49" fontId="17" fillId="25" borderId="12" xfId="51" applyNumberFormat="1" applyFont="1" applyFill="1" applyBorder="1" applyAlignment="1">
      <alignment horizontal="center" vertical="center" wrapText="1"/>
    </xf>
    <xf numFmtId="49" fontId="0" fillId="25" borderId="0" xfId="51" applyNumberFormat="1" applyFont="1" applyFill="1"/>
    <xf numFmtId="0" fontId="17" fillId="24" borderId="0" xfId="61" applyFont="1" applyFill="1" applyBorder="1" applyAlignment="1">
      <alignment horizontal="left" indent="1"/>
    </xf>
    <xf numFmtId="0" fontId="19" fillId="26" borderId="0" xfId="51" applyFont="1" applyFill="1"/>
    <xf numFmtId="0" fontId="18" fillId="24" borderId="0" xfId="61" applyFont="1" applyFill="1" applyBorder="1" applyAlignment="1">
      <alignment horizontal="left" indent="1"/>
    </xf>
    <xf numFmtId="4" fontId="18" fillId="27" borderId="0" xfId="61" applyNumberFormat="1" applyFont="1" applyFill="1" applyBorder="1" applyAlignment="1">
      <alignment horizontal="right" wrapText="1" indent="4"/>
    </xf>
    <xf numFmtId="0" fontId="19" fillId="0" borderId="0" xfId="51" applyFont="1"/>
    <xf numFmtId="0" fontId="30" fillId="26" borderId="0" xfId="51" applyFont="1" applyFill="1"/>
    <xf numFmtId="0" fontId="30" fillId="0" borderId="0" xfId="51" applyFont="1"/>
    <xf numFmtId="0" fontId="49" fillId="26" borderId="0" xfId="51" applyFont="1" applyFill="1" applyAlignment="1">
      <alignment horizontal="center"/>
    </xf>
    <xf numFmtId="0" fontId="49" fillId="0" borderId="0" xfId="51" applyFont="1" applyAlignment="1">
      <alignment horizontal="center"/>
    </xf>
    <xf numFmtId="0" fontId="8" fillId="26" borderId="0" xfId="51" applyFont="1" applyFill="1"/>
    <xf numFmtId="0" fontId="8" fillId="0" borderId="0" xfId="51" applyFont="1"/>
    <xf numFmtId="0" fontId="47" fillId="26" borderId="0" xfId="51" applyFont="1" applyFill="1"/>
    <xf numFmtId="0" fontId="47" fillId="0" borderId="0" xfId="51" applyFont="1"/>
    <xf numFmtId="0" fontId="70" fillId="26" borderId="0" xfId="51" applyFont="1" applyFill="1"/>
    <xf numFmtId="0" fontId="70" fillId="0" borderId="0" xfId="51" applyFont="1"/>
    <xf numFmtId="0" fontId="62" fillId="26" borderId="0" xfId="51" applyFont="1" applyFill="1"/>
    <xf numFmtId="0" fontId="62" fillId="25" borderId="0" xfId="51" applyFont="1" applyFill="1"/>
    <xf numFmtId="0" fontId="62" fillId="0" borderId="0" xfId="51" applyFont="1"/>
    <xf numFmtId="0" fontId="8" fillId="24" borderId="0" xfId="61" applyFont="1" applyFill="1" applyBorder="1" applyAlignment="1">
      <alignment horizontal="left" indent="1"/>
    </xf>
    <xf numFmtId="0" fontId="22" fillId="24" borderId="0" xfId="61" applyFont="1" applyFill="1" applyBorder="1" applyAlignment="1">
      <alignment horizontal="left" indent="1"/>
    </xf>
    <xf numFmtId="1" fontId="22" fillId="24" borderId="0" xfId="61" applyNumberFormat="1" applyFont="1" applyFill="1" applyBorder="1" applyAlignment="1">
      <alignment horizontal="center" wrapText="1"/>
    </xf>
    <xf numFmtId="165" fontId="22" fillId="24" borderId="0" xfId="61" applyNumberFormat="1" applyFont="1" applyFill="1" applyBorder="1" applyAlignment="1">
      <alignment horizontal="center" wrapText="1"/>
    </xf>
    <xf numFmtId="0" fontId="15" fillId="25" borderId="0" xfId="51" applyFont="1" applyFill="1"/>
    <xf numFmtId="0" fontId="15" fillId="0" borderId="0" xfId="51" applyFont="1"/>
    <xf numFmtId="0" fontId="40" fillId="24" borderId="0" xfId="61" applyFont="1" applyFill="1" applyBorder="1"/>
    <xf numFmtId="0" fontId="17" fillId="24" borderId="0" xfId="61" applyFont="1" applyFill="1" applyBorder="1"/>
    <xf numFmtId="0" fontId="8" fillId="25" borderId="0" xfId="62" applyFill="1"/>
    <xf numFmtId="0" fontId="8" fillId="0" borderId="0" xfId="62"/>
    <xf numFmtId="0" fontId="8" fillId="25" borderId="0" xfId="62" applyFill="1" applyBorder="1"/>
    <xf numFmtId="0" fontId="19" fillId="25" borderId="0" xfId="62" applyFont="1" applyFill="1" applyBorder="1"/>
    <xf numFmtId="0" fontId="8" fillId="25" borderId="0" xfId="62" applyFill="1" applyAlignment="1">
      <alignment vertical="center"/>
    </xf>
    <xf numFmtId="0" fontId="8" fillId="25" borderId="0" xfId="62" applyFill="1" applyBorder="1" applyAlignment="1">
      <alignment vertical="center"/>
    </xf>
    <xf numFmtId="0" fontId="8" fillId="0" borderId="0" xfId="62" applyAlignment="1">
      <alignment vertical="center"/>
    </xf>
    <xf numFmtId="0" fontId="18" fillId="25" borderId="0" xfId="62" applyFont="1" applyFill="1" applyBorder="1" applyAlignment="1">
      <alignment vertical="center"/>
    </xf>
    <xf numFmtId="0" fontId="16" fillId="25" borderId="0" xfId="62" applyFont="1" applyFill="1" applyBorder="1"/>
    <xf numFmtId="0" fontId="11" fillId="25" borderId="0" xfId="62" applyFont="1" applyFill="1" applyBorder="1"/>
    <xf numFmtId="0" fontId="18" fillId="25" borderId="0" xfId="62" applyFont="1" applyFill="1" applyBorder="1"/>
    <xf numFmtId="0" fontId="19" fillId="25" borderId="0" xfId="62" applyFont="1" applyFill="1"/>
    <xf numFmtId="0" fontId="19" fillId="0" borderId="0" xfId="62" applyFont="1"/>
    <xf numFmtId="167" fontId="18" fillId="25" borderId="0" xfId="62" applyNumberFormat="1" applyFont="1" applyFill="1" applyBorder="1" applyAlignment="1">
      <alignment horizontal="right" indent="2"/>
    </xf>
    <xf numFmtId="0" fontId="46" fillId="25" borderId="0" xfId="62" applyFont="1" applyFill="1" applyBorder="1" applyAlignment="1">
      <alignment horizontal="left" vertical="center"/>
    </xf>
    <xf numFmtId="0" fontId="9" fillId="25" borderId="0" xfId="62" applyFont="1" applyFill="1" applyBorder="1"/>
    <xf numFmtId="164" fontId="22" fillId="25" borderId="0" xfId="40" applyNumberFormat="1" applyFont="1" applyFill="1" applyBorder="1" applyAlignment="1">
      <alignment horizontal="right" wrapText="1"/>
    </xf>
    <xf numFmtId="167" fontId="58" fillId="24" borderId="0" xfId="40" applyNumberFormat="1" applyFont="1" applyFill="1" applyBorder="1" applyAlignment="1">
      <alignment horizontal="center" wrapText="1"/>
    </xf>
    <xf numFmtId="164" fontId="17" fillId="24" borderId="0" xfId="40" applyNumberFormat="1" applyFont="1" applyFill="1" applyBorder="1" applyAlignment="1">
      <alignment horizontal="right" wrapText="1" indent="2"/>
    </xf>
    <xf numFmtId="0" fontId="22" fillId="24" borderId="0" xfId="40" applyFont="1" applyFill="1" applyBorder="1" applyAlignment="1">
      <alignment vertical="top" wrapText="1"/>
    </xf>
    <xf numFmtId="0" fontId="22" fillId="0" borderId="0" xfId="40" applyFont="1" applyFill="1" applyBorder="1" applyAlignment="1">
      <alignment vertical="top" wrapText="1"/>
    </xf>
    <xf numFmtId="0" fontId="51" fillId="25" borderId="0" xfId="62" applyFont="1" applyFill="1"/>
    <xf numFmtId="0" fontId="51" fillId="25" borderId="0" xfId="62" applyFont="1" applyFill="1" applyBorder="1"/>
    <xf numFmtId="0" fontId="51" fillId="0" borderId="0" xfId="62" applyFont="1"/>
    <xf numFmtId="0" fontId="8" fillId="25" borderId="0" xfId="62" applyFill="1" applyBorder="1" applyAlignment="1"/>
    <xf numFmtId="164" fontId="22" fillId="26" borderId="0" xfId="40" applyNumberFormat="1" applyFont="1" applyFill="1" applyBorder="1" applyAlignment="1">
      <alignment horizontal="right" wrapText="1"/>
    </xf>
    <xf numFmtId="0" fontId="62" fillId="25" borderId="0" xfId="62" applyFont="1" applyFill="1"/>
    <xf numFmtId="0" fontId="62" fillId="25" borderId="0" xfId="62" applyFont="1" applyFill="1" applyBorder="1" applyAlignment="1">
      <alignment vertical="center"/>
    </xf>
    <xf numFmtId="3" fontId="17" fillId="25" borderId="0" xfId="62" applyNumberFormat="1" applyFont="1" applyFill="1" applyBorder="1" applyAlignment="1">
      <alignment horizontal="right" indent="2"/>
    </xf>
    <xf numFmtId="3" fontId="18" fillId="25" borderId="0" xfId="62" applyNumberFormat="1" applyFont="1" applyFill="1" applyBorder="1" applyAlignment="1">
      <alignment horizontal="right" indent="2"/>
    </xf>
    <xf numFmtId="0" fontId="62" fillId="0" borderId="0" xfId="62" applyFont="1" applyAlignment="1"/>
    <xf numFmtId="0" fontId="62" fillId="25" borderId="0" xfId="62" applyFont="1" applyFill="1" applyAlignment="1"/>
    <xf numFmtId="0" fontId="62" fillId="25" borderId="0" xfId="62" applyFont="1" applyFill="1" applyBorder="1" applyAlignment="1"/>
    <xf numFmtId="3" fontId="24" fillId="25" borderId="0" xfId="62" applyNumberFormat="1" applyFont="1" applyFill="1" applyBorder="1" applyAlignment="1">
      <alignment horizontal="right"/>
    </xf>
    <xf numFmtId="0" fontId="62" fillId="0" borderId="0" xfId="62" applyFont="1"/>
    <xf numFmtId="0" fontId="62" fillId="25" borderId="0" xfId="62" applyFont="1" applyFill="1" applyBorder="1"/>
    <xf numFmtId="0" fontId="18" fillId="25" borderId="0" xfId="0" applyNumberFormat="1" applyFont="1" applyFill="1" applyBorder="1" applyAlignment="1"/>
    <xf numFmtId="0" fontId="18" fillId="25" borderId="0" xfId="62" applyFont="1" applyFill="1" applyBorder="1" applyAlignment="1">
      <alignment horizontal="right"/>
    </xf>
    <xf numFmtId="0" fontId="15" fillId="25" borderId="0" xfId="63" applyFont="1" applyFill="1" applyBorder="1" applyAlignment="1">
      <alignment horizontal="left"/>
    </xf>
    <xf numFmtId="0" fontId="17" fillId="24" borderId="0" xfId="40" applyFont="1" applyFill="1" applyBorder="1"/>
    <xf numFmtId="0" fontId="8" fillId="25" borderId="0" xfId="63" applyFill="1" applyAlignment="1"/>
    <xf numFmtId="0" fontId="8" fillId="0" borderId="0" xfId="63" applyAlignment="1"/>
    <xf numFmtId="0" fontId="8" fillId="25" borderId="0" xfId="63" applyFill="1" applyBorder="1" applyAlignment="1"/>
    <xf numFmtId="0" fontId="8" fillId="25" borderId="0" xfId="63" applyFill="1" applyBorder="1"/>
    <xf numFmtId="3" fontId="22" fillId="26" borderId="0" xfId="40" applyNumberFormat="1" applyFont="1" applyFill="1" applyBorder="1" applyAlignment="1">
      <alignment horizontal="right" wrapText="1"/>
    </xf>
    <xf numFmtId="167" fontId="22" fillId="26" borderId="0" xfId="40" applyNumberFormat="1" applyFont="1" applyFill="1" applyBorder="1" applyAlignment="1">
      <alignment horizontal="right" wrapText="1"/>
    </xf>
    <xf numFmtId="0" fontId="18" fillId="25" borderId="0" xfId="0" applyFont="1" applyFill="1" applyBorder="1" applyAlignment="1"/>
    <xf numFmtId="0" fontId="15" fillId="25" borderId="0" xfId="62" applyFont="1" applyFill="1" applyBorder="1" applyAlignment="1">
      <alignment horizontal="right"/>
    </xf>
    <xf numFmtId="164" fontId="57" fillId="27" borderId="0" xfId="40" applyNumberFormat="1" applyFont="1" applyFill="1" applyBorder="1" applyAlignment="1">
      <alignment horizontal="center" wrapText="1"/>
    </xf>
    <xf numFmtId="165" fontId="52" fillId="26" borderId="0" xfId="40" applyNumberFormat="1" applyFont="1" applyFill="1" applyBorder="1" applyAlignment="1">
      <alignment horizontal="center" wrapText="1"/>
    </xf>
    <xf numFmtId="165" fontId="18" fillId="26" borderId="0" xfId="40" applyNumberFormat="1" applyFont="1" applyFill="1" applyBorder="1" applyAlignment="1">
      <alignment horizontal="center" wrapText="1"/>
    </xf>
    <xf numFmtId="165" fontId="18" fillId="27" borderId="0" xfId="40" applyNumberFormat="1" applyFont="1" applyFill="1" applyBorder="1" applyAlignment="1">
      <alignment horizontal="center" wrapText="1"/>
    </xf>
    <xf numFmtId="1" fontId="18" fillId="25" borderId="0" xfId="62" applyNumberFormat="1" applyFont="1" applyFill="1" applyBorder="1" applyAlignment="1">
      <alignment horizontal="center"/>
    </xf>
    <xf numFmtId="0" fontId="22" fillId="24" borderId="0" xfId="40" applyFont="1" applyFill="1" applyBorder="1" applyAlignment="1">
      <alignment vertical="center"/>
    </xf>
    <xf numFmtId="0" fontId="59" fillId="25" borderId="0" xfId="62" applyFont="1" applyFill="1" applyBorder="1"/>
    <xf numFmtId="0" fontId="17" fillId="24" borderId="0" xfId="40" applyFont="1" applyFill="1" applyBorder="1" applyAlignment="1"/>
    <xf numFmtId="3" fontId="58" fillId="25" borderId="0" xfId="62" applyNumberFormat="1" applyFont="1" applyFill="1" applyBorder="1" applyAlignment="1">
      <alignment horizontal="right"/>
    </xf>
    <xf numFmtId="0" fontId="55" fillId="25" borderId="0" xfId="62" applyFont="1" applyFill="1" applyBorder="1"/>
    <xf numFmtId="0" fontId="59" fillId="25" borderId="0" xfId="62" applyFont="1" applyFill="1" applyBorder="1" applyAlignment="1">
      <alignment vertical="center"/>
    </xf>
    <xf numFmtId="0" fontId="17" fillId="24" borderId="0" xfId="40" applyFont="1" applyFill="1" applyBorder="1" applyAlignment="1">
      <alignment horizontal="center" vertical="center"/>
    </xf>
    <xf numFmtId="49" fontId="22" fillId="24" borderId="0" xfId="40" applyNumberFormat="1" applyFont="1" applyFill="1" applyBorder="1" applyAlignment="1">
      <alignment horizontal="center" vertical="center" wrapText="1"/>
    </xf>
    <xf numFmtId="3" fontId="22" fillId="24" borderId="0" xfId="40" applyNumberFormat="1" applyFont="1" applyFill="1" applyBorder="1" applyAlignment="1">
      <alignment horizontal="center" wrapText="1"/>
    </xf>
    <xf numFmtId="49" fontId="18" fillId="25" borderId="0" xfId="62" applyNumberFormat="1" applyFont="1" applyFill="1" applyBorder="1" applyAlignment="1">
      <alignment vertical="center"/>
    </xf>
    <xf numFmtId="165" fontId="24" fillId="24" borderId="0" xfId="40" applyNumberFormat="1" applyFont="1" applyFill="1" applyBorder="1" applyAlignment="1">
      <alignment horizontal="center" vertical="center" wrapText="1"/>
    </xf>
    <xf numFmtId="165" fontId="18" fillId="27" borderId="0" xfId="40" applyNumberFormat="1" applyFont="1" applyFill="1" applyBorder="1" applyAlignment="1">
      <alignment horizontal="left" wrapText="1"/>
    </xf>
    <xf numFmtId="0" fontId="17" fillId="24" borderId="0" xfId="40" applyFont="1" applyFill="1" applyBorder="1" applyAlignment="1">
      <alignment horizontal="left"/>
    </xf>
    <xf numFmtId="0" fontId="18" fillId="25" borderId="0" xfId="63" applyFont="1" applyFill="1" applyBorder="1" applyAlignment="1">
      <alignment horizontal="center" vertical="center" wrapText="1"/>
    </xf>
    <xf numFmtId="0" fontId="18" fillId="0" borderId="0" xfId="63" applyFont="1" applyBorder="1" applyAlignment="1">
      <alignment horizontal="center" vertical="center" wrapText="1"/>
    </xf>
    <xf numFmtId="0" fontId="8" fillId="28" borderId="0" xfId="63" applyFont="1" applyFill="1" applyBorder="1" applyAlignment="1">
      <alignment horizontal="center"/>
    </xf>
    <xf numFmtId="0" fontId="8" fillId="25" borderId="0" xfId="63" applyFont="1" applyFill="1" applyBorder="1"/>
    <xf numFmtId="0" fontId="23" fillId="25" borderId="0" xfId="0" applyFont="1" applyFill="1" applyBorder="1" applyAlignment="1"/>
    <xf numFmtId="164" fontId="28" fillId="24" borderId="0" xfId="40" applyNumberFormat="1" applyFont="1" applyFill="1" applyBorder="1" applyAlignment="1">
      <alignment wrapText="1"/>
    </xf>
    <xf numFmtId="164" fontId="23" fillId="24" borderId="0" xfId="40" applyNumberFormat="1" applyFont="1" applyFill="1" applyBorder="1" applyAlignment="1">
      <alignment wrapText="1"/>
    </xf>
    <xf numFmtId="0" fontId="17" fillId="25" borderId="0" xfId="0" applyFont="1" applyFill="1" applyBorder="1" applyAlignment="1">
      <alignment horizontal="justify" vertical="center" readingOrder="1"/>
    </xf>
    <xf numFmtId="0" fontId="18" fillId="25" borderId="0" xfId="0" applyFont="1" applyFill="1" applyBorder="1" applyAlignment="1">
      <alignment horizontal="justify" vertical="center" readingOrder="1"/>
    </xf>
    <xf numFmtId="0" fontId="15"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0" fillId="30" borderId="20" xfId="0" applyFont="1" applyFill="1" applyBorder="1" applyAlignment="1">
      <alignment horizontal="center" vertical="center"/>
    </xf>
    <xf numFmtId="0" fontId="17" fillId="25" borderId="18" xfId="0" applyFont="1" applyFill="1" applyBorder="1" applyAlignment="1">
      <alignment horizontal="right"/>
    </xf>
    <xf numFmtId="0" fontId="76" fillId="24" borderId="0" xfId="40" applyFont="1" applyFill="1" applyBorder="1"/>
    <xf numFmtId="0" fontId="15" fillId="25" borderId="23" xfId="0" applyFont="1" applyFill="1" applyBorder="1" applyAlignment="1">
      <alignment horizontal="left"/>
    </xf>
    <xf numFmtId="0" fontId="15"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2" fillId="25" borderId="20" xfId="0" applyFont="1" applyFill="1" applyBorder="1"/>
    <xf numFmtId="0" fontId="47" fillId="25" borderId="0" xfId="62" applyFont="1" applyFill="1" applyBorder="1" applyAlignment="1">
      <alignment horizontal="left"/>
    </xf>
    <xf numFmtId="0" fontId="8" fillId="25" borderId="18" xfId="62" applyFill="1" applyBorder="1"/>
    <xf numFmtId="0" fontId="8" fillId="25" borderId="22" xfId="62" applyFill="1" applyBorder="1"/>
    <xf numFmtId="0" fontId="8" fillId="25" borderId="21" xfId="62" applyFill="1" applyBorder="1"/>
    <xf numFmtId="0" fontId="8" fillId="25" borderId="19" xfId="62" applyFill="1" applyBorder="1"/>
    <xf numFmtId="0" fontId="19" fillId="0" borderId="0" xfId="62" applyFont="1" applyBorder="1"/>
    <xf numFmtId="0" fontId="62" fillId="0" borderId="0" xfId="62" applyFont="1" applyBorder="1" applyAlignment="1"/>
    <xf numFmtId="0" fontId="8" fillId="25" borderId="19" xfId="62" applyFill="1" applyBorder="1" applyAlignment="1"/>
    <xf numFmtId="0" fontId="30" fillId="25" borderId="0" xfId="62" applyFont="1" applyFill="1" applyBorder="1"/>
    <xf numFmtId="0" fontId="17" fillId="25" borderId="18" xfId="63" applyFont="1" applyFill="1" applyBorder="1" applyAlignment="1">
      <alignment horizontal="left"/>
    </xf>
    <xf numFmtId="0" fontId="12" fillId="25" borderId="21" xfId="63" applyFont="1" applyFill="1" applyBorder="1"/>
    <xf numFmtId="0" fontId="12" fillId="25" borderId="19" xfId="63" applyFont="1" applyFill="1" applyBorder="1"/>
    <xf numFmtId="0" fontId="8" fillId="25" borderId="18" xfId="62" applyFill="1" applyBorder="1" applyAlignment="1">
      <alignment horizontal="left"/>
    </xf>
    <xf numFmtId="0" fontId="15" fillId="25" borderId="23" xfId="62" applyFont="1" applyFill="1" applyBorder="1" applyAlignment="1">
      <alignment horizontal="left"/>
    </xf>
    <xf numFmtId="0" fontId="8" fillId="25" borderId="20" xfId="62" applyFill="1" applyBorder="1"/>
    <xf numFmtId="0" fontId="8" fillId="25" borderId="20" xfId="62" applyFill="1" applyBorder="1" applyAlignment="1">
      <alignment vertical="center"/>
    </xf>
    <xf numFmtId="49" fontId="8" fillId="25" borderId="20" xfId="62" applyNumberFormat="1" applyFill="1" applyBorder="1" applyAlignment="1">
      <alignment vertical="center"/>
    </xf>
    <xf numFmtId="0" fontId="19" fillId="25" borderId="20" xfId="62" applyFont="1" applyFill="1" applyBorder="1"/>
    <xf numFmtId="0" fontId="20" fillId="31" borderId="20" xfId="62" applyFont="1" applyFill="1" applyBorder="1" applyAlignment="1">
      <alignment horizontal="center" vertical="center"/>
    </xf>
    <xf numFmtId="0" fontId="76" fillId="24" borderId="0" xfId="40" applyFont="1" applyFill="1" applyBorder="1" applyAlignment="1">
      <alignment horizontal="left" indent="1"/>
    </xf>
    <xf numFmtId="0" fontId="78" fillId="25" borderId="0" xfId="62" applyFont="1" applyFill="1" applyBorder="1"/>
    <xf numFmtId="3" fontId="87" fillId="25" borderId="0" xfId="62" applyNumberFormat="1" applyFont="1" applyFill="1" applyBorder="1" applyAlignment="1">
      <alignment horizontal="right"/>
    </xf>
    <xf numFmtId="167" fontId="79" fillId="25" borderId="0" xfId="62" applyNumberFormat="1" applyFont="1" applyFill="1" applyBorder="1" applyAlignment="1">
      <alignment horizontal="right" indent="2"/>
    </xf>
    <xf numFmtId="0" fontId="79" fillId="25" borderId="0" xfId="62" applyFont="1" applyFill="1" applyBorder="1"/>
    <xf numFmtId="0" fontId="8" fillId="26" borderId="32" xfId="62" applyFont="1" applyFill="1" applyBorder="1" applyAlignment="1">
      <alignment vertical="center"/>
    </xf>
    <xf numFmtId="0" fontId="8" fillId="26" borderId="33" xfId="62" applyFont="1" applyFill="1" applyBorder="1" applyAlignment="1">
      <alignment vertical="center"/>
    </xf>
    <xf numFmtId="0" fontId="47" fillId="26" borderId="32" xfId="62" applyFont="1" applyFill="1" applyBorder="1" applyAlignment="1">
      <alignment vertical="center"/>
    </xf>
    <xf numFmtId="0" fontId="47" fillId="26" borderId="33" xfId="62" applyFont="1" applyFill="1" applyBorder="1" applyAlignment="1">
      <alignment vertical="center"/>
    </xf>
    <xf numFmtId="0" fontId="20" fillId="31" borderId="19" xfId="62" applyFont="1" applyFill="1" applyBorder="1" applyAlignment="1">
      <alignment horizontal="center" vertical="center"/>
    </xf>
    <xf numFmtId="0" fontId="0" fillId="0" borderId="18" xfId="0" applyBorder="1"/>
    <xf numFmtId="0" fontId="8" fillId="32" borderId="0" xfId="62" applyFill="1"/>
    <xf numFmtId="0" fontId="15" fillId="32" borderId="0" xfId="62" applyFont="1" applyFill="1" applyBorder="1" applyAlignment="1"/>
    <xf numFmtId="0" fontId="16" fillId="32" borderId="0" xfId="62" applyFont="1" applyFill="1" applyBorder="1" applyAlignment="1">
      <alignment horizontal="justify" vertical="top" wrapText="1"/>
    </xf>
    <xf numFmtId="0" fontId="8" fillId="32" borderId="0" xfId="62" applyFill="1" applyBorder="1"/>
    <xf numFmtId="0" fontId="93" fillId="32" borderId="0" xfId="62" applyFont="1" applyFill="1" applyBorder="1" applyAlignment="1">
      <alignment horizontal="right"/>
    </xf>
    <xf numFmtId="0" fontId="16" fillId="33" borderId="0" xfId="62" applyFont="1" applyFill="1" applyBorder="1" applyAlignment="1">
      <alignment horizontal="justify" vertical="top" wrapText="1"/>
    </xf>
    <xf numFmtId="0" fontId="8" fillId="33" borderId="0" xfId="62" applyFill="1" applyBorder="1"/>
    <xf numFmtId="0" fontId="22" fillId="33" borderId="0" xfId="62" applyFont="1" applyFill="1" applyBorder="1" applyAlignment="1">
      <alignment horizontal="right"/>
    </xf>
    <xf numFmtId="0" fontId="8" fillId="0" borderId="0" xfId="62" applyAlignment="1">
      <alignment horizontal="right"/>
    </xf>
    <xf numFmtId="0" fontId="8" fillId="33" borderId="0" xfId="62" applyFill="1"/>
    <xf numFmtId="0" fontId="26" fillId="33" borderId="0" xfId="62" applyFont="1" applyFill="1" applyBorder="1" applyAlignment="1">
      <alignment horizontal="center" vertical="center"/>
    </xf>
    <xf numFmtId="0" fontId="9" fillId="33" borderId="0" xfId="62" applyFont="1" applyFill="1" applyBorder="1"/>
    <xf numFmtId="164" fontId="24" fillId="33" borderId="0" xfId="62" applyNumberFormat="1" applyFont="1" applyFill="1" applyBorder="1" applyAlignment="1">
      <alignment horizontal="center"/>
    </xf>
    <xf numFmtId="164" fontId="18" fillId="33" borderId="0" xfId="40" applyNumberFormat="1" applyFont="1" applyFill="1" applyBorder="1" applyAlignment="1">
      <alignment horizontal="center" wrapText="1"/>
    </xf>
    <xf numFmtId="164" fontId="18" fillId="34" borderId="0" xfId="40" applyNumberFormat="1" applyFont="1" applyFill="1" applyBorder="1" applyAlignment="1">
      <alignment horizontal="center" wrapText="1"/>
    </xf>
    <xf numFmtId="0" fontId="18" fillId="33" borderId="0" xfId="62" applyFont="1" applyFill="1" applyBorder="1"/>
    <xf numFmtId="0" fontId="17" fillId="33" borderId="0" xfId="62" applyFont="1" applyFill="1" applyBorder="1" applyAlignment="1">
      <alignment horizontal="center"/>
    </xf>
    <xf numFmtId="0" fontId="8" fillId="33" borderId="0" xfId="62" applyFill="1" applyAlignment="1">
      <alignment horizontal="center" vertical="center"/>
    </xf>
    <xf numFmtId="0" fontId="16" fillId="35" borderId="0" xfId="62" applyFont="1" applyFill="1" applyBorder="1" applyAlignment="1">
      <alignment horizontal="justify" vertical="top" wrapText="1"/>
    </xf>
    <xf numFmtId="0" fontId="16" fillId="36" borderId="0" xfId="62" applyFont="1" applyFill="1" applyBorder="1" applyAlignment="1">
      <alignment horizontal="justify" vertical="top" wrapText="1"/>
    </xf>
    <xf numFmtId="0" fontId="18" fillId="36" borderId="0" xfId="62" applyFont="1" applyFill="1" applyBorder="1"/>
    <xf numFmtId="0" fontId="16" fillId="36" borderId="0" xfId="62" applyFont="1" applyFill="1" applyBorder="1"/>
    <xf numFmtId="0" fontId="8" fillId="36" borderId="0" xfId="62" applyFill="1"/>
    <xf numFmtId="0" fontId="8" fillId="36" borderId="0" xfId="62" applyFill="1" applyBorder="1"/>
    <xf numFmtId="0" fontId="8" fillId="36" borderId="0" xfId="62" applyFill="1" applyAlignment="1">
      <alignment vertical="center"/>
    </xf>
    <xf numFmtId="164" fontId="18" fillId="36" borderId="0" xfId="40" applyNumberFormat="1" applyFont="1" applyFill="1" applyBorder="1" applyAlignment="1">
      <alignment horizontal="center" wrapText="1"/>
    </xf>
    <xf numFmtId="164" fontId="17" fillId="36" borderId="0" xfId="40" applyNumberFormat="1" applyFont="1" applyFill="1" applyBorder="1" applyAlignment="1">
      <alignment horizontal="left" wrapText="1"/>
    </xf>
    <xf numFmtId="0" fontId="18" fillId="36" borderId="0" xfId="62" applyFont="1" applyFill="1" applyBorder="1" applyAlignment="1">
      <alignment vertical="center"/>
    </xf>
    <xf numFmtId="164" fontId="34" fillId="36" borderId="0" xfId="40" applyNumberFormat="1" applyFont="1" applyFill="1" applyBorder="1" applyAlignment="1">
      <alignment horizontal="left" vertical="center" wrapText="1"/>
    </xf>
    <xf numFmtId="0" fontId="19" fillId="36" borderId="0" xfId="62" applyFont="1" applyFill="1" applyBorder="1"/>
    <xf numFmtId="0" fontId="34" fillId="36" borderId="0" xfId="62" applyFont="1" applyFill="1" applyBorder="1" applyAlignment="1">
      <alignment vertical="center"/>
    </xf>
    <xf numFmtId="0" fontId="18" fillId="36" borderId="0" xfId="62" applyFont="1" applyFill="1" applyBorder="1" applyAlignment="1">
      <alignment horizontal="justify" vertical="top"/>
    </xf>
    <xf numFmtId="0" fontId="9" fillId="36" borderId="0" xfId="62" applyFont="1" applyFill="1" applyBorder="1"/>
    <xf numFmtId="164" fontId="24" fillId="36" borderId="0" xfId="62" applyNumberFormat="1" applyFont="1" applyFill="1" applyBorder="1" applyAlignment="1">
      <alignment horizontal="center"/>
    </xf>
    <xf numFmtId="0" fontId="16" fillId="36" borderId="38" xfId="62" applyFont="1" applyFill="1" applyBorder="1" applyAlignment="1">
      <alignment horizontal="justify" vertical="top" wrapText="1"/>
    </xf>
    <xf numFmtId="0" fontId="16" fillId="36" borderId="0" xfId="62" applyFont="1" applyFill="1" applyBorder="1" applyAlignment="1">
      <alignment horizontal="justify" vertical="center" wrapText="1"/>
    </xf>
    <xf numFmtId="0" fontId="30" fillId="36" borderId="38" xfId="62" applyFont="1" applyFill="1" applyBorder="1"/>
    <xf numFmtId="0" fontId="94" fillId="38" borderId="0" xfId="62" applyFont="1" applyFill="1" applyBorder="1" applyAlignment="1">
      <alignment horizontal="center" vertical="center"/>
    </xf>
    <xf numFmtId="0" fontId="8" fillId="36" borderId="39" xfId="62" applyFill="1" applyBorder="1"/>
    <xf numFmtId="0" fontId="8" fillId="31" borderId="30" xfId="62" applyFill="1" applyBorder="1"/>
    <xf numFmtId="0" fontId="8" fillId="30" borderId="14" xfId="62" applyFill="1" applyBorder="1"/>
    <xf numFmtId="0" fontId="8" fillId="36" borderId="40" xfId="62" applyFill="1" applyBorder="1"/>
    <xf numFmtId="0" fontId="8" fillId="36" borderId="14" xfId="62" applyFill="1" applyBorder="1"/>
    <xf numFmtId="0" fontId="0" fillId="0" borderId="41" xfId="0" applyFill="1" applyBorder="1"/>
    <xf numFmtId="164" fontId="23" fillId="24" borderId="43" xfId="40" applyNumberFormat="1" applyFont="1" applyFill="1" applyBorder="1" applyAlignment="1">
      <alignment horizontal="left" wrapText="1"/>
    </xf>
    <xf numFmtId="164" fontId="23" fillId="24" borderId="18" xfId="40" applyNumberFormat="1" applyFont="1" applyFill="1" applyBorder="1" applyAlignment="1">
      <alignment horizontal="left" wrapText="1"/>
    </xf>
    <xf numFmtId="164" fontId="18" fillId="24" borderId="18" xfId="40" applyNumberFormat="1" applyFont="1" applyFill="1" applyBorder="1" applyAlignment="1">
      <alignment horizontal="center" wrapText="1"/>
    </xf>
    <xf numFmtId="0" fontId="18" fillId="25" borderId="22" xfId="0" applyFont="1" applyFill="1" applyBorder="1"/>
    <xf numFmtId="0" fontId="18" fillId="25" borderId="21" xfId="0" applyFont="1" applyFill="1" applyBorder="1"/>
    <xf numFmtId="0" fontId="18" fillId="25" borderId="19" xfId="0" applyFont="1" applyFill="1" applyBorder="1"/>
    <xf numFmtId="164" fontId="18" fillId="24" borderId="19" xfId="40" applyNumberFormat="1" applyFont="1" applyFill="1" applyBorder="1" applyAlignment="1">
      <alignment horizontal="center" wrapText="1"/>
    </xf>
    <xf numFmtId="164" fontId="18" fillId="24" borderId="41" xfId="40" applyNumberFormat="1" applyFont="1" applyFill="1" applyBorder="1" applyAlignment="1">
      <alignment horizontal="center" readingOrder="1"/>
    </xf>
    <xf numFmtId="0" fontId="18" fillId="25" borderId="18" xfId="0" applyFont="1" applyFill="1" applyBorder="1" applyAlignment="1">
      <alignment readingOrder="1"/>
    </xf>
    <xf numFmtId="164" fontId="18" fillId="24" borderId="18" xfId="40" applyNumberFormat="1" applyFont="1" applyFill="1" applyBorder="1" applyAlignment="1">
      <alignment horizontal="center" readingOrder="1"/>
    </xf>
    <xf numFmtId="0" fontId="17" fillId="24" borderId="42" xfId="40" applyFont="1" applyFill="1" applyBorder="1" applyAlignment="1">
      <alignment horizontal="right" readingOrder="1"/>
    </xf>
    <xf numFmtId="0" fontId="18" fillId="25" borderId="23" xfId="0" applyFont="1" applyFill="1" applyBorder="1" applyAlignment="1">
      <alignment readingOrder="1"/>
    </xf>
    <xf numFmtId="0" fontId="23" fillId="25" borderId="20" xfId="0" applyFont="1" applyFill="1" applyBorder="1" applyAlignment="1">
      <alignment horizontal="left" indent="1" readingOrder="1"/>
    </xf>
    <xf numFmtId="164" fontId="18" fillId="24" borderId="23" xfId="40" applyNumberFormat="1" applyFont="1" applyFill="1" applyBorder="1" applyAlignment="1">
      <alignment horizontal="center" readingOrder="1"/>
    </xf>
    <xf numFmtId="164" fontId="18" fillId="24" borderId="22" xfId="40" applyNumberFormat="1" applyFont="1" applyFill="1" applyBorder="1" applyAlignment="1">
      <alignment horizontal="center" readingOrder="1"/>
    </xf>
    <xf numFmtId="164" fontId="18" fillId="24" borderId="20" xfId="40" applyNumberFormat="1" applyFont="1" applyFill="1" applyBorder="1" applyAlignment="1">
      <alignment horizontal="center" readingOrder="1"/>
    </xf>
    <xf numFmtId="0" fontId="0" fillId="0" borderId="0" xfId="0" applyBorder="1" applyAlignment="1">
      <alignment readingOrder="2"/>
    </xf>
    <xf numFmtId="0" fontId="15"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9" fillId="25" borderId="19" xfId="0" applyFont="1" applyFill="1" applyBorder="1" applyAlignment="1">
      <alignment readingOrder="1"/>
    </xf>
    <xf numFmtId="0" fontId="15" fillId="25" borderId="0" xfId="0" applyFont="1" applyFill="1" applyBorder="1" applyAlignment="1">
      <alignment horizontal="left" readingOrder="1"/>
    </xf>
    <xf numFmtId="0" fontId="0" fillId="36" borderId="0" xfId="0" applyFill="1"/>
    <xf numFmtId="0" fontId="0" fillId="36" borderId="0" xfId="0" applyFill="1" applyBorder="1"/>
    <xf numFmtId="0" fontId="18" fillId="36" borderId="0" xfId="0" applyFont="1" applyFill="1" applyBorder="1"/>
    <xf numFmtId="0" fontId="17" fillId="37" borderId="0" xfId="40" applyFont="1" applyFill="1" applyBorder="1"/>
    <xf numFmtId="0" fontId="36" fillId="25" borderId="20" xfId="0" applyFont="1" applyFill="1" applyBorder="1" applyAlignment="1">
      <alignment vertical="center"/>
    </xf>
    <xf numFmtId="3" fontId="18" fillId="25" borderId="0" xfId="59" applyNumberFormat="1" applyFont="1" applyFill="1" applyBorder="1" applyAlignment="1">
      <alignment horizontal="right"/>
    </xf>
    <xf numFmtId="167" fontId="18" fillId="25" borderId="0" xfId="59" applyNumberFormat="1" applyFont="1" applyFill="1" applyBorder="1" applyAlignment="1">
      <alignment horizontal="right"/>
    </xf>
    <xf numFmtId="0" fontId="36" fillId="25" borderId="20" xfId="0" applyFont="1" applyFill="1" applyBorder="1"/>
    <xf numFmtId="3" fontId="18" fillId="25" borderId="0" xfId="59" applyNumberFormat="1" applyFont="1" applyFill="1" applyBorder="1"/>
    <xf numFmtId="0" fontId="0" fillId="26" borderId="0" xfId="51" applyFont="1" applyFill="1" applyBorder="1"/>
    <xf numFmtId="0" fontId="8" fillId="26" borderId="0" xfId="51" applyFont="1" applyFill="1" applyBorder="1"/>
    <xf numFmtId="0" fontId="47" fillId="26" borderId="0" xfId="51" applyFont="1" applyFill="1" applyBorder="1"/>
    <xf numFmtId="0" fontId="70" fillId="26" borderId="0" xfId="51" applyFont="1" applyFill="1" applyBorder="1"/>
    <xf numFmtId="0" fontId="76" fillId="24" borderId="0" xfId="40" applyFont="1" applyFill="1" applyBorder="1" applyAlignment="1">
      <alignment vertical="center"/>
    </xf>
    <xf numFmtId="165" fontId="76" fillId="27" borderId="0" xfId="40" applyNumberFormat="1" applyFont="1" applyFill="1" applyBorder="1" applyAlignment="1">
      <alignment horizontal="right"/>
    </xf>
    <xf numFmtId="0" fontId="33" fillId="25" borderId="19" xfId="0" applyFont="1" applyFill="1" applyBorder="1"/>
    <xf numFmtId="0" fontId="33" fillId="25" borderId="20" xfId="0" applyFont="1" applyFill="1" applyBorder="1"/>
    <xf numFmtId="0" fontId="35" fillId="27" borderId="0" xfId="40" applyFont="1" applyFill="1" applyBorder="1" applyAlignment="1">
      <alignment horizontal="left" vertical="top" wrapText="1"/>
    </xf>
    <xf numFmtId="0" fontId="15" fillId="26" borderId="41" xfId="0" applyFont="1" applyFill="1" applyBorder="1" applyAlignment="1">
      <alignment horizontal="center" vertical="center"/>
    </xf>
    <xf numFmtId="0" fontId="15" fillId="26" borderId="41" xfId="0" applyFont="1" applyFill="1" applyBorder="1" applyAlignment="1">
      <alignment horizontal="center" vertical="center" readingOrder="1"/>
    </xf>
    <xf numFmtId="0" fontId="22" fillId="26" borderId="41" xfId="0" applyFont="1" applyFill="1" applyBorder="1" applyAlignment="1">
      <alignment horizontal="center" vertical="center"/>
    </xf>
    <xf numFmtId="164" fontId="18" fillId="38" borderId="39" xfId="40" applyNumberFormat="1" applyFont="1" applyFill="1" applyBorder="1" applyAlignment="1">
      <alignment horizontal="center" wrapText="1"/>
    </xf>
    <xf numFmtId="0" fontId="18" fillId="36" borderId="0" xfId="62" applyFont="1" applyFill="1" applyBorder="1" applyAlignment="1">
      <alignment horizontal="left" vertical="center"/>
    </xf>
    <xf numFmtId="0" fontId="16" fillId="36" borderId="0" xfId="62" applyFont="1" applyFill="1" applyBorder="1" applyAlignment="1">
      <alignment horizontal="left" vertical="center"/>
    </xf>
    <xf numFmtId="0" fontId="17" fillId="25" borderId="0" xfId="0" applyFont="1" applyFill="1" applyBorder="1" applyAlignment="1">
      <alignment horizontal="center"/>
    </xf>
    <xf numFmtId="0" fontId="17" fillId="39" borderId="0" xfId="40" applyFont="1" applyFill="1" applyBorder="1"/>
    <xf numFmtId="0" fontId="17" fillId="41" borderId="0" xfId="40" applyFont="1" applyFill="1" applyBorder="1"/>
    <xf numFmtId="0" fontId="17" fillId="31" borderId="0" xfId="0" applyFont="1" applyFill="1" applyBorder="1"/>
    <xf numFmtId="0" fontId="0" fillId="35" borderId="0" xfId="0" applyFill="1" applyBorder="1"/>
    <xf numFmtId="0" fontId="17" fillId="40" borderId="0" xfId="40" applyFont="1" applyFill="1" applyBorder="1"/>
    <xf numFmtId="0" fontId="18" fillId="35" borderId="0" xfId="0" applyFont="1" applyFill="1" applyBorder="1"/>
    <xf numFmtId="0" fontId="34" fillId="35" borderId="0" xfId="0" applyFont="1" applyFill="1" applyBorder="1"/>
    <xf numFmtId="0" fontId="17" fillId="35" borderId="0" xfId="0" applyFont="1" applyFill="1" applyBorder="1"/>
    <xf numFmtId="0" fontId="0" fillId="35" borderId="18" xfId="0" applyFill="1" applyBorder="1"/>
    <xf numFmtId="0" fontId="17" fillId="35" borderId="18" xfId="0" applyFont="1" applyFill="1" applyBorder="1"/>
    <xf numFmtId="0" fontId="18" fillId="35" borderId="18" xfId="0" applyFont="1" applyFill="1" applyBorder="1"/>
    <xf numFmtId="0" fontId="98" fillId="40" borderId="0" xfId="40" applyFont="1" applyFill="1" applyBorder="1"/>
    <xf numFmtId="0" fontId="8" fillId="29" borderId="47" xfId="62" applyFill="1" applyBorder="1"/>
    <xf numFmtId="3" fontId="76" fillId="25" borderId="0" xfId="59" applyNumberFormat="1" applyFont="1" applyFill="1" applyBorder="1" applyAlignment="1">
      <alignment horizontal="right"/>
    </xf>
    <xf numFmtId="0" fontId="0" fillId="26" borderId="0" xfId="51" applyFont="1" applyFill="1" applyBorder="1" applyAlignment="1">
      <alignment vertical="center"/>
    </xf>
    <xf numFmtId="0" fontId="19" fillId="26" borderId="0" xfId="51" applyFont="1" applyFill="1" applyBorder="1"/>
    <xf numFmtId="0" fontId="30" fillId="26" borderId="0" xfId="51" applyFont="1" applyFill="1" applyBorder="1"/>
    <xf numFmtId="0" fontId="49" fillId="26" borderId="0" xfId="51" applyFont="1" applyFill="1" applyBorder="1" applyAlignment="1">
      <alignment horizontal="center"/>
    </xf>
    <xf numFmtId="0" fontId="62" fillId="26" borderId="0" xfId="51" applyFont="1" applyFill="1" applyBorder="1"/>
    <xf numFmtId="0" fontId="15" fillId="26" borderId="0" xfId="51" applyFont="1" applyFill="1" applyBorder="1"/>
    <xf numFmtId="0" fontId="98" fillId="27" borderId="0" xfId="61" applyFont="1" applyFill="1" applyBorder="1" applyAlignment="1">
      <alignment horizontal="left" indent="1"/>
    </xf>
    <xf numFmtId="0" fontId="81" fillId="26" borderId="15" xfId="62" applyFont="1" applyFill="1" applyBorder="1" applyAlignment="1">
      <alignment vertical="center"/>
    </xf>
    <xf numFmtId="3" fontId="76" fillId="24" borderId="0" xfId="40" applyNumberFormat="1" applyFont="1" applyFill="1" applyBorder="1" applyAlignment="1">
      <alignment horizontal="right" wrapText="1"/>
    </xf>
    <xf numFmtId="3" fontId="76" fillId="24" borderId="0" xfId="40" applyNumberFormat="1" applyFont="1" applyFill="1" applyBorder="1" applyAlignment="1">
      <alignment horizontal="right" vertical="center" wrapText="1"/>
    </xf>
    <xf numFmtId="0" fontId="47" fillId="26" borderId="33" xfId="63" applyFont="1" applyFill="1" applyBorder="1" applyAlignment="1">
      <alignment horizontal="left" vertical="center"/>
    </xf>
    <xf numFmtId="0" fontId="81" fillId="26" borderId="15" xfId="0" applyFont="1" applyFill="1" applyBorder="1" applyAlignment="1">
      <alignment vertical="center"/>
    </xf>
    <xf numFmtId="0" fontId="19" fillId="26" borderId="16" xfId="62" applyFont="1" applyFill="1" applyBorder="1" applyAlignment="1">
      <alignment vertical="center"/>
    </xf>
    <xf numFmtId="0" fontId="10" fillId="26" borderId="16" xfId="62" applyFont="1" applyFill="1" applyBorder="1" applyAlignment="1">
      <alignment vertical="center"/>
    </xf>
    <xf numFmtId="0" fontId="10" fillId="26" borderId="17" xfId="62" applyFont="1" applyFill="1" applyBorder="1" applyAlignment="1">
      <alignment vertical="center"/>
    </xf>
    <xf numFmtId="0" fontId="20" fillId="30" borderId="50" xfId="62" applyFont="1" applyFill="1" applyBorder="1" applyAlignment="1">
      <alignment horizontal="center" vertical="center"/>
    </xf>
    <xf numFmtId="0" fontId="15" fillId="25" borderId="0" xfId="62" applyFont="1" applyFill="1" applyBorder="1" applyAlignment="1">
      <alignment horizontal="left"/>
    </xf>
    <xf numFmtId="164" fontId="88" fillId="26" borderId="0" xfId="40" applyNumberFormat="1" applyFont="1" applyFill="1" applyBorder="1" applyAlignment="1">
      <alignment horizontal="right" wrapText="1"/>
    </xf>
    <xf numFmtId="0" fontId="20" fillId="31" borderId="19" xfId="63" applyFont="1" applyFill="1" applyBorder="1" applyAlignment="1">
      <alignment horizontal="center" vertical="center"/>
    </xf>
    <xf numFmtId="0" fontId="17" fillId="25" borderId="0" xfId="62" applyFont="1" applyFill="1" applyBorder="1" applyAlignment="1">
      <alignment horizontal="center"/>
    </xf>
    <xf numFmtId="0" fontId="8" fillId="25" borderId="0" xfId="70" applyFill="1"/>
    <xf numFmtId="0" fontId="8" fillId="25" borderId="18" xfId="70" applyFill="1" applyBorder="1" applyAlignment="1">
      <alignment horizontal="left"/>
    </xf>
    <xf numFmtId="0" fontId="9" fillId="25" borderId="18" xfId="70" applyFont="1" applyFill="1" applyBorder="1"/>
    <xf numFmtId="0" fontId="9" fillId="0" borderId="18" xfId="70" applyFont="1" applyBorder="1"/>
    <xf numFmtId="0" fontId="8" fillId="25" borderId="18" xfId="70" applyFill="1" applyBorder="1"/>
    <xf numFmtId="0" fontId="8" fillId="0" borderId="0" xfId="70"/>
    <xf numFmtId="0" fontId="14" fillId="25" borderId="0" xfId="70" applyFont="1" applyFill="1" applyBorder="1" applyAlignment="1">
      <alignment horizontal="left"/>
    </xf>
    <xf numFmtId="0" fontId="9" fillId="25" borderId="0" xfId="70" applyFont="1" applyFill="1" applyBorder="1"/>
    <xf numFmtId="0" fontId="18" fillId="25" borderId="0" xfId="70" applyFont="1" applyFill="1" applyBorder="1"/>
    <xf numFmtId="0" fontId="8" fillId="25" borderId="21" xfId="70" applyFill="1" applyBorder="1"/>
    <xf numFmtId="0" fontId="8" fillId="25" borderId="0" xfId="70" applyFill="1" applyBorder="1"/>
    <xf numFmtId="0" fontId="11" fillId="25" borderId="19" xfId="70" applyFont="1" applyFill="1" applyBorder="1"/>
    <xf numFmtId="0" fontId="8" fillId="25" borderId="0" xfId="70" applyFill="1" applyAlignment="1">
      <alignment vertical="center"/>
    </xf>
    <xf numFmtId="0" fontId="8" fillId="25" borderId="0" xfId="70" applyFill="1" applyBorder="1" applyAlignment="1">
      <alignment vertical="center"/>
    </xf>
    <xf numFmtId="0" fontId="8" fillId="0" borderId="0" xfId="70" applyAlignment="1">
      <alignment vertical="center"/>
    </xf>
    <xf numFmtId="0" fontId="16" fillId="25" borderId="0" xfId="70" applyFont="1" applyFill="1" applyBorder="1"/>
    <xf numFmtId="0" fontId="9" fillId="0" borderId="0" xfId="70" applyFont="1"/>
    <xf numFmtId="0" fontId="17" fillId="25" borderId="0" xfId="70" applyFont="1" applyFill="1" applyBorder="1" applyAlignment="1"/>
    <xf numFmtId="0" fontId="17" fillId="25" borderId="0" xfId="70" applyFont="1" applyFill="1" applyBorder="1" applyAlignment="1">
      <alignment horizontal="center"/>
    </xf>
    <xf numFmtId="0" fontId="16" fillId="25" borderId="0" xfId="70" applyFont="1" applyFill="1" applyBorder="1" applyAlignment="1">
      <alignment vertical="center"/>
    </xf>
    <xf numFmtId="0" fontId="36" fillId="25" borderId="0" xfId="70" applyFont="1" applyFill="1"/>
    <xf numFmtId="0" fontId="36" fillId="25" borderId="0" xfId="70" applyFont="1" applyFill="1" applyBorder="1"/>
    <xf numFmtId="3" fontId="39" fillId="25" borderId="0" xfId="70" applyNumberFormat="1" applyFont="1" applyFill="1" applyBorder="1" applyAlignment="1">
      <alignment horizontal="right"/>
    </xf>
    <xf numFmtId="0" fontId="36" fillId="0" borderId="0" xfId="70" applyFont="1"/>
    <xf numFmtId="0" fontId="18" fillId="25" borderId="0" xfId="70" applyFont="1" applyFill="1" applyBorder="1" applyAlignment="1">
      <alignment horizontal="right"/>
    </xf>
    <xf numFmtId="0" fontId="38" fillId="25" borderId="19" xfId="70" applyFont="1" applyFill="1" applyBorder="1"/>
    <xf numFmtId="0" fontId="18" fillId="26" borderId="0" xfId="70" applyFont="1" applyFill="1" applyBorder="1"/>
    <xf numFmtId="0" fontId="8" fillId="0" borderId="0" xfId="70" applyFill="1"/>
    <xf numFmtId="0" fontId="8" fillId="25" borderId="0" xfId="70" applyFill="1" applyAlignment="1">
      <alignment vertical="top"/>
    </xf>
    <xf numFmtId="0" fontId="11" fillId="25" borderId="19" xfId="70" applyFont="1" applyFill="1" applyBorder="1" applyAlignment="1">
      <alignment vertical="top"/>
    </xf>
    <xf numFmtId="0" fontId="50" fillId="25" borderId="0" xfId="70" applyFont="1" applyFill="1" applyBorder="1" applyAlignment="1">
      <alignment vertical="top" wrapText="1"/>
    </xf>
    <xf numFmtId="0" fontId="8" fillId="0" borderId="0" xfId="70" applyAlignment="1">
      <alignment vertical="top"/>
    </xf>
    <xf numFmtId="0" fontId="50" fillId="25" borderId="0" xfId="70" applyFont="1" applyFill="1" applyBorder="1" applyAlignment="1">
      <alignment wrapText="1"/>
    </xf>
    <xf numFmtId="0" fontId="17" fillId="25" borderId="0" xfId="70" applyFont="1" applyFill="1" applyBorder="1" applyAlignment="1">
      <alignment horizontal="right"/>
    </xf>
    <xf numFmtId="0" fontId="8" fillId="25" borderId="0" xfId="70" applyFill="1" applyAlignment="1"/>
    <xf numFmtId="0" fontId="8" fillId="25" borderId="0" xfId="70" applyFill="1" applyBorder="1" applyAlignment="1"/>
    <xf numFmtId="3" fontId="76" fillId="26" borderId="0" xfId="70" applyNumberFormat="1" applyFont="1" applyFill="1" applyBorder="1" applyAlignment="1">
      <alignment horizontal="right"/>
    </xf>
    <xf numFmtId="0" fontId="11" fillId="25" borderId="19" xfId="70" applyFont="1" applyFill="1" applyBorder="1" applyAlignment="1"/>
    <xf numFmtId="0" fontId="8" fillId="0" borderId="0" xfId="70" applyAlignment="1"/>
    <xf numFmtId="0" fontId="11" fillId="25" borderId="19" xfId="70" applyFont="1" applyFill="1" applyBorder="1" applyAlignment="1">
      <alignment vertical="center"/>
    </xf>
    <xf numFmtId="0" fontId="16" fillId="26" borderId="0" xfId="70" applyFont="1" applyFill="1" applyBorder="1"/>
    <xf numFmtId="0" fontId="17" fillId="26" borderId="0" xfId="70" applyFont="1" applyFill="1" applyBorder="1" applyAlignment="1">
      <alignment horizontal="right"/>
    </xf>
    <xf numFmtId="0" fontId="35" fillId="25" borderId="0" xfId="70" applyFont="1" applyFill="1" applyBorder="1" applyAlignment="1">
      <alignment vertical="center"/>
    </xf>
    <xf numFmtId="0" fontId="79" fillId="25" borderId="0" xfId="70" applyFont="1" applyFill="1" applyBorder="1" applyAlignment="1">
      <alignment horizontal="left" vertical="center"/>
    </xf>
    <xf numFmtId="0" fontId="20" fillId="38" borderId="19" xfId="70" applyFont="1" applyFill="1" applyBorder="1" applyAlignment="1">
      <alignment horizontal="center" vertical="center"/>
    </xf>
    <xf numFmtId="0" fontId="18" fillId="0" borderId="0" xfId="70" applyFont="1"/>
    <xf numFmtId="0" fontId="8" fillId="0" borderId="0" xfId="62" applyBorder="1"/>
    <xf numFmtId="0" fontId="8" fillId="26" borderId="0" xfId="71" applyFill="1" applyBorder="1"/>
    <xf numFmtId="0" fontId="8" fillId="25" borderId="21" xfId="72" applyFill="1" applyBorder="1"/>
    <xf numFmtId="0" fontId="8" fillId="25" borderId="19" xfId="72" applyFill="1" applyBorder="1"/>
    <xf numFmtId="0" fontId="53" fillId="0" borderId="0" xfId="70" applyFont="1"/>
    <xf numFmtId="0" fontId="8" fillId="25" borderId="22" xfId="70" applyFill="1" applyBorder="1"/>
    <xf numFmtId="0" fontId="8" fillId="26" borderId="0" xfId="70" applyFill="1" applyBorder="1"/>
    <xf numFmtId="0" fontId="17" fillId="24" borderId="0" xfId="40" applyFont="1" applyFill="1" applyBorder="1" applyAlignment="1">
      <alignment vertical="center"/>
    </xf>
    <xf numFmtId="164" fontId="22" fillId="26" borderId="0" xfId="40" applyNumberFormat="1" applyFont="1" applyFill="1" applyBorder="1" applyAlignment="1">
      <alignment horizontal="right" vertical="center" wrapText="1"/>
    </xf>
    <xf numFmtId="0" fontId="17" fillId="24" borderId="0" xfId="40" applyFont="1" applyFill="1" applyBorder="1" applyAlignment="1">
      <alignment horizontal="justify" vertical="center"/>
    </xf>
    <xf numFmtId="3" fontId="8" fillId="0" borderId="0" xfId="70" applyNumberFormat="1"/>
    <xf numFmtId="165" fontId="8" fillId="0" borderId="0" xfId="70" applyNumberFormat="1"/>
    <xf numFmtId="0" fontId="17" fillId="27" borderId="0" xfId="40" applyFont="1" applyFill="1" applyBorder="1" applyAlignment="1">
      <alignment horizontal="left"/>
    </xf>
    <xf numFmtId="0" fontId="19" fillId="25" borderId="0" xfId="70" applyFont="1" applyFill="1" applyBorder="1"/>
    <xf numFmtId="0" fontId="22" fillId="27" borderId="0" xfId="40" applyFont="1" applyFill="1" applyBorder="1" applyAlignment="1">
      <alignment horizontal="left" indent="1"/>
    </xf>
    <xf numFmtId="0" fontId="17" fillId="26" borderId="0" xfId="70" applyFont="1" applyFill="1" applyBorder="1" applyAlignment="1">
      <alignment horizontal="left"/>
    </xf>
    <xf numFmtId="0" fontId="8" fillId="0" borderId="0" xfId="70" applyBorder="1"/>
    <xf numFmtId="0" fontId="8" fillId="25" borderId="20" xfId="70" applyFill="1" applyBorder="1"/>
    <xf numFmtId="0" fontId="18" fillId="27" borderId="0" xfId="40" applyFont="1" applyFill="1" applyBorder="1" applyAlignment="1">
      <alignment horizontal="left"/>
    </xf>
    <xf numFmtId="0" fontId="22" fillId="25" borderId="0" xfId="70" applyFont="1" applyFill="1" applyBorder="1" applyAlignment="1">
      <alignment horizontal="left"/>
    </xf>
    <xf numFmtId="0" fontId="22" fillId="26" borderId="0" xfId="70" applyFont="1" applyFill="1" applyBorder="1" applyAlignment="1">
      <alignment horizontal="right"/>
    </xf>
    <xf numFmtId="167" fontId="88" fillId="26" borderId="0" xfId="40" applyNumberFormat="1" applyFont="1" applyFill="1" applyBorder="1" applyAlignment="1">
      <alignment horizontal="right" wrapText="1"/>
    </xf>
    <xf numFmtId="0" fontId="35" fillId="25" borderId="0" xfId="70" applyFont="1" applyFill="1" applyBorder="1"/>
    <xf numFmtId="0" fontId="0" fillId="26" borderId="0" xfId="0" applyFill="1"/>
    <xf numFmtId="0" fontId="17" fillId="25" borderId="11" xfId="62" applyFont="1" applyFill="1" applyBorder="1" applyAlignment="1">
      <alignment horizontal="center"/>
    </xf>
    <xf numFmtId="0" fontId="18" fillId="25" borderId="0" xfId="62" applyFont="1" applyFill="1" applyBorder="1" applyAlignment="1">
      <alignment horizontal="left" indent="1"/>
    </xf>
    <xf numFmtId="0" fontId="76" fillId="25" borderId="0" xfId="62" applyFont="1" applyFill="1" applyBorder="1" applyAlignment="1">
      <alignment horizontal="left"/>
    </xf>
    <xf numFmtId="0" fontId="15" fillId="25" borderId="0" xfId="70" applyFont="1" applyFill="1" applyBorder="1" applyAlignment="1">
      <alignment horizontal="right"/>
    </xf>
    <xf numFmtId="0" fontId="51" fillId="25" borderId="0" xfId="70" applyFont="1" applyFill="1"/>
    <xf numFmtId="0" fontId="51" fillId="25" borderId="20" xfId="70" applyFont="1" applyFill="1" applyBorder="1"/>
    <xf numFmtId="1" fontId="88" fillId="26" borderId="0" xfId="70" applyNumberFormat="1" applyFont="1" applyFill="1" applyBorder="1" applyAlignment="1">
      <alignment horizontal="right"/>
    </xf>
    <xf numFmtId="0" fontId="51" fillId="25" borderId="0" xfId="70" applyFont="1" applyFill="1" applyBorder="1"/>
    <xf numFmtId="0" fontId="51" fillId="0" borderId="0" xfId="70" applyFont="1"/>
    <xf numFmtId="0" fontId="19" fillId="25" borderId="0" xfId="70" applyFont="1" applyFill="1"/>
    <xf numFmtId="0" fontId="19" fillId="25" borderId="20" xfId="70" applyFont="1" applyFill="1" applyBorder="1"/>
    <xf numFmtId="1" fontId="22" fillId="26" borderId="0" xfId="70" applyNumberFormat="1" applyFont="1" applyFill="1" applyBorder="1" applyAlignment="1">
      <alignment horizontal="right"/>
    </xf>
    <xf numFmtId="0" fontId="19" fillId="0" borderId="0" xfId="70" applyFont="1"/>
    <xf numFmtId="0" fontId="18" fillId="26" borderId="0" xfId="70" applyFont="1" applyFill="1" applyBorder="1" applyAlignment="1">
      <alignment horizontal="left"/>
    </xf>
    <xf numFmtId="0" fontId="53" fillId="25" borderId="0" xfId="70" applyFont="1" applyFill="1"/>
    <xf numFmtId="0" fontId="80" fillId="25" borderId="20" xfId="70" applyFont="1" applyFill="1" applyBorder="1"/>
    <xf numFmtId="0" fontId="84" fillId="25" borderId="0" xfId="70" applyFont="1" applyFill="1" applyBorder="1" applyAlignment="1">
      <alignment horizontal="left"/>
    </xf>
    <xf numFmtId="0" fontId="35" fillId="25" borderId="0" xfId="70" applyFont="1" applyFill="1"/>
    <xf numFmtId="0" fontId="86" fillId="25" borderId="20" xfId="70" applyFont="1" applyFill="1" applyBorder="1"/>
    <xf numFmtId="3" fontId="88" fillId="26" borderId="0" xfId="70" applyNumberFormat="1" applyFont="1" applyFill="1" applyBorder="1" applyAlignment="1">
      <alignment horizontal="right"/>
    </xf>
    <xf numFmtId="0" fontId="35" fillId="0" borderId="0" xfId="70" applyFont="1"/>
    <xf numFmtId="3" fontId="11" fillId="25" borderId="0" xfId="70" applyNumberFormat="1" applyFont="1" applyFill="1" applyBorder="1"/>
    <xf numFmtId="0" fontId="35" fillId="25" borderId="0" xfId="70" applyFont="1" applyFill="1" applyBorder="1" applyAlignment="1"/>
    <xf numFmtId="0" fontId="53" fillId="25" borderId="0" xfId="70" applyFont="1" applyFill="1" applyBorder="1" applyAlignment="1"/>
    <xf numFmtId="0" fontId="8" fillId="26" borderId="20" xfId="70" applyFill="1" applyBorder="1"/>
    <xf numFmtId="0" fontId="54" fillId="26" borderId="0" xfId="70" applyFont="1" applyFill="1" applyBorder="1" applyAlignment="1"/>
    <xf numFmtId="0" fontId="35" fillId="26" borderId="0" xfId="70" applyFont="1" applyFill="1" applyBorder="1"/>
    <xf numFmtId="0" fontId="22" fillId="26" borderId="0" xfId="70" applyFont="1" applyFill="1" applyBorder="1" applyAlignment="1">
      <alignment horizontal="left" wrapText="1"/>
    </xf>
    <xf numFmtId="0" fontId="11" fillId="26" borderId="0" xfId="70" applyFont="1" applyFill="1" applyBorder="1"/>
    <xf numFmtId="0" fontId="53" fillId="26" borderId="0" xfId="70" applyFont="1" applyFill="1" applyBorder="1"/>
    <xf numFmtId="0" fontId="17" fillId="26" borderId="0" xfId="70" applyFont="1" applyFill="1" applyBorder="1" applyAlignment="1">
      <alignment horizontal="center"/>
    </xf>
    <xf numFmtId="0" fontId="17" fillId="26" borderId="0" xfId="70" applyFont="1" applyFill="1" applyBorder="1" applyAlignment="1"/>
    <xf numFmtId="0" fontId="24" fillId="26" borderId="0" xfId="70" applyFont="1" applyFill="1" applyBorder="1" applyAlignment="1">
      <alignment horizontal="left"/>
    </xf>
    <xf numFmtId="0" fontId="16" fillId="25" borderId="0" xfId="70" applyFont="1" applyFill="1"/>
    <xf numFmtId="0" fontId="16" fillId="26" borderId="20" xfId="70" applyFont="1" applyFill="1" applyBorder="1"/>
    <xf numFmtId="0" fontId="17" fillId="26" borderId="0" xfId="70" applyFont="1" applyFill="1" applyBorder="1" applyAlignment="1">
      <alignment horizontal="left" indent="1"/>
    </xf>
    <xf numFmtId="0" fontId="16" fillId="0" borderId="0" xfId="70" applyFont="1"/>
    <xf numFmtId="167" fontId="18" fillId="26" borderId="0" xfId="70" applyNumberFormat="1" applyFont="1" applyFill="1" applyBorder="1" applyAlignment="1">
      <alignment horizontal="center"/>
    </xf>
    <xf numFmtId="165" fontId="15" fillId="26" borderId="0" xfId="70" applyNumberFormat="1" applyFont="1" applyFill="1" applyBorder="1" applyAlignment="1">
      <alignment horizontal="center"/>
    </xf>
    <xf numFmtId="0" fontId="19" fillId="26" borderId="20" xfId="70" applyFont="1" applyFill="1" applyBorder="1"/>
    <xf numFmtId="0" fontId="18" fillId="26" borderId="20" xfId="70" applyFont="1" applyFill="1" applyBorder="1"/>
    <xf numFmtId="0" fontId="9" fillId="26" borderId="0" xfId="70" applyFont="1" applyFill="1" applyBorder="1" applyAlignment="1">
      <alignment horizontal="center" wrapText="1"/>
    </xf>
    <xf numFmtId="0" fontId="9" fillId="26" borderId="0" xfId="70" applyFont="1" applyFill="1" applyBorder="1"/>
    <xf numFmtId="0" fontId="15" fillId="26" borderId="0" xfId="70" applyFont="1" applyFill="1" applyBorder="1" applyAlignment="1">
      <alignment horizontal="left" indent="1"/>
    </xf>
    <xf numFmtId="0" fontId="9" fillId="26" borderId="20" xfId="70" applyFont="1" applyFill="1" applyBorder="1"/>
    <xf numFmtId="0" fontId="89" fillId="26"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1" fillId="25" borderId="0" xfId="70" applyFont="1" applyFill="1" applyBorder="1"/>
    <xf numFmtId="0" fontId="62" fillId="0" borderId="0" xfId="0" applyFont="1"/>
    <xf numFmtId="0" fontId="65" fillId="25" borderId="0" xfId="0" applyFont="1" applyFill="1" applyBorder="1"/>
    <xf numFmtId="0" fontId="0" fillId="25" borderId="21" xfId="0" applyFill="1" applyBorder="1"/>
    <xf numFmtId="0" fontId="11" fillId="25" borderId="19" xfId="0" applyFont="1" applyFill="1" applyBorder="1"/>
    <xf numFmtId="0" fontId="0" fillId="26" borderId="0" xfId="0" applyFill="1" applyBorder="1" applyAlignment="1">
      <alignment vertical="justify" wrapText="1"/>
    </xf>
    <xf numFmtId="0" fontId="51" fillId="25" borderId="0" xfId="0" applyFont="1" applyFill="1"/>
    <xf numFmtId="0" fontId="51" fillId="25" borderId="0" xfId="0" applyFont="1" applyFill="1" applyBorder="1"/>
    <xf numFmtId="0" fontId="51" fillId="0" borderId="0" xfId="0" applyFont="1"/>
    <xf numFmtId="2" fontId="22" fillId="26" borderId="0" xfId="0" applyNumberFormat="1" applyFont="1" applyFill="1" applyBorder="1" applyAlignment="1">
      <alignment horizontal="right"/>
    </xf>
    <xf numFmtId="0" fontId="0" fillId="0" borderId="0" xfId="0" applyAlignment="1"/>
    <xf numFmtId="0" fontId="22" fillId="26" borderId="0" xfId="0" applyFont="1" applyFill="1" applyBorder="1" applyAlignment="1">
      <alignment horizontal="right"/>
    </xf>
    <xf numFmtId="164" fontId="22"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8"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1" fillId="25" borderId="0" xfId="0" applyFont="1" applyFill="1" applyBorder="1" applyAlignment="1"/>
    <xf numFmtId="0" fontId="62" fillId="25" borderId="0" xfId="0" applyFont="1" applyFill="1" applyAlignment="1"/>
    <xf numFmtId="0" fontId="62" fillId="25" borderId="20" xfId="0" applyFont="1" applyFill="1" applyBorder="1" applyAlignment="1"/>
    <xf numFmtId="0" fontId="88" fillId="26" borderId="0" xfId="0" applyFont="1" applyFill="1" applyBorder="1" applyAlignment="1"/>
    <xf numFmtId="0" fontId="78" fillId="25" borderId="0" xfId="0" applyFont="1" applyFill="1" applyBorder="1" applyAlignment="1"/>
    <xf numFmtId="0" fontId="62" fillId="0" borderId="0" xfId="0" applyFont="1" applyAlignment="1"/>
    <xf numFmtId="0" fontId="65" fillId="25" borderId="0" xfId="0" applyFont="1" applyFill="1" applyBorder="1" applyAlignment="1"/>
    <xf numFmtId="0" fontId="0" fillId="26" borderId="20" xfId="0" applyFill="1" applyBorder="1" applyAlignment="1"/>
    <xf numFmtId="0" fontId="48" fillId="25" borderId="0" xfId="0" applyFont="1" applyFill="1" applyBorder="1" applyAlignment="1">
      <alignment vertical="top"/>
    </xf>
    <xf numFmtId="0" fontId="15" fillId="25" borderId="0" xfId="0" applyFont="1" applyFill="1" applyBorder="1"/>
    <xf numFmtId="0" fontId="103" fillId="26" borderId="16" xfId="0" applyFont="1" applyFill="1" applyBorder="1" applyAlignment="1">
      <alignment vertical="center"/>
    </xf>
    <xf numFmtId="0" fontId="103" fillId="26" borderId="17" xfId="0" applyFont="1" applyFill="1" applyBorder="1" applyAlignment="1">
      <alignment vertical="center"/>
    </xf>
    <xf numFmtId="0" fontId="15" fillId="26" borderId="0" xfId="0" applyFont="1" applyFill="1" applyBorder="1"/>
    <xf numFmtId="0" fontId="72" fillId="25" borderId="0" xfId="0" applyFont="1" applyFill="1" applyBorder="1" applyAlignment="1">
      <alignment vertical="center"/>
    </xf>
    <xf numFmtId="0" fontId="52" fillId="25" borderId="0" xfId="0" applyFont="1" applyFill="1" applyBorder="1"/>
    <xf numFmtId="0" fontId="27" fillId="25" borderId="0" xfId="0" applyFont="1" applyFill="1" applyBorder="1"/>
    <xf numFmtId="164" fontId="18" fillId="27" borderId="0" xfId="40" applyNumberFormat="1" applyFont="1" applyFill="1" applyBorder="1" applyAlignment="1">
      <alignment horizontal="center" wrapText="1"/>
    </xf>
    <xf numFmtId="49" fontId="48" fillId="24" borderId="0" xfId="40" applyNumberFormat="1" applyFont="1" applyFill="1" applyBorder="1" applyAlignment="1">
      <alignment horizontal="center" vertical="center" wrapText="1"/>
    </xf>
    <xf numFmtId="167" fontId="76" fillId="27" borderId="0" xfId="40" applyNumberFormat="1" applyFont="1" applyFill="1" applyBorder="1" applyAlignment="1">
      <alignment horizontal="right" wrapText="1" indent="1"/>
    </xf>
    <xf numFmtId="167" fontId="18" fillId="27" borderId="0" xfId="40" applyNumberFormat="1" applyFont="1" applyFill="1" applyBorder="1" applyAlignment="1">
      <alignment horizontal="right" wrapText="1" indent="1"/>
    </xf>
    <xf numFmtId="165" fontId="76" fillId="27" borderId="0" xfId="58" applyNumberFormat="1" applyFont="1" applyFill="1" applyBorder="1" applyAlignment="1">
      <alignment horizontal="right" wrapText="1" indent="1"/>
    </xf>
    <xf numFmtId="2" fontId="18" fillId="27" borderId="0" xfId="40" applyNumberFormat="1" applyFont="1" applyFill="1" applyBorder="1" applyAlignment="1">
      <alignment horizontal="right" wrapText="1" indent="1"/>
    </xf>
    <xf numFmtId="0" fontId="22" fillId="25" borderId="0" xfId="62" applyFont="1" applyFill="1" applyBorder="1" applyAlignment="1">
      <alignment horizontal="right"/>
    </xf>
    <xf numFmtId="0" fontId="8" fillId="25" borderId="0" xfId="62" applyFill="1" applyBorder="1" applyAlignment="1">
      <alignment vertical="top"/>
    </xf>
    <xf numFmtId="0" fontId="22" fillId="24" borderId="0" xfId="40" applyFont="1" applyFill="1" applyBorder="1" applyAlignment="1">
      <alignment vertical="top"/>
    </xf>
    <xf numFmtId="0" fontId="8" fillId="25" borderId="20" xfId="70" applyFill="1" applyBorder="1" applyAlignment="1">
      <alignment vertical="center"/>
    </xf>
    <xf numFmtId="0" fontId="17" fillId="25" borderId="0" xfId="62" applyFont="1" applyFill="1" applyBorder="1" applyAlignment="1">
      <alignment horizontal="left" indent="1"/>
    </xf>
    <xf numFmtId="167" fontId="18" fillId="27" borderId="0" xfId="40" applyNumberFormat="1" applyFont="1" applyFill="1" applyBorder="1" applyAlignment="1">
      <alignment horizontal="center" wrapText="1"/>
    </xf>
    <xf numFmtId="0" fontId="18" fillId="25" borderId="0" xfId="70" applyFont="1" applyFill="1" applyBorder="1" applyAlignment="1">
      <alignment horizontal="left"/>
    </xf>
    <xf numFmtId="0" fontId="8" fillId="26" borderId="0" xfId="70" applyFill="1"/>
    <xf numFmtId="0" fontId="22" fillId="25" borderId="0" xfId="70" applyFont="1" applyFill="1" applyBorder="1" applyAlignment="1">
      <alignment horizontal="right"/>
    </xf>
    <xf numFmtId="0" fontId="8" fillId="0" borderId="18" xfId="70" applyFill="1" applyBorder="1"/>
    <xf numFmtId="0" fontId="47" fillId="25" borderId="0" xfId="70" applyFont="1" applyFill="1" applyBorder="1" applyAlignment="1">
      <alignment horizontal="left"/>
    </xf>
    <xf numFmtId="0" fontId="8" fillId="0" borderId="0" xfId="70" applyAlignment="1">
      <alignment horizontal="center"/>
    </xf>
    <xf numFmtId="0" fontId="8" fillId="26" borderId="0" xfId="70" applyFill="1" applyBorder="1" applyAlignment="1">
      <alignment vertical="center"/>
    </xf>
    <xf numFmtId="3" fontId="18" fillId="25" borderId="0" xfId="70" applyNumberFormat="1" applyFont="1" applyFill="1" applyBorder="1" applyAlignment="1">
      <alignment horizontal="right"/>
    </xf>
    <xf numFmtId="0" fontId="9" fillId="25" borderId="0" xfId="70" applyFont="1" applyFill="1" applyAlignment="1">
      <alignment vertical="top"/>
    </xf>
    <xf numFmtId="0" fontId="9" fillId="25" borderId="20" xfId="70" applyFont="1" applyFill="1" applyBorder="1" applyAlignment="1">
      <alignment vertical="top"/>
    </xf>
    <xf numFmtId="0" fontId="9" fillId="0" borderId="0" xfId="70" applyFont="1" applyAlignment="1">
      <alignment vertical="top"/>
    </xf>
    <xf numFmtId="0" fontId="9" fillId="25" borderId="0" xfId="70" applyFont="1" applyFill="1" applyBorder="1" applyAlignment="1">
      <alignment horizontal="center"/>
    </xf>
    <xf numFmtId="0" fontId="11" fillId="25" borderId="0" xfId="70" applyFont="1" applyFill="1" applyBorder="1" applyAlignment="1">
      <alignment vertical="top"/>
    </xf>
    <xf numFmtId="0" fontId="20" fillId="29" borderId="20" xfId="70" applyFont="1" applyFill="1" applyBorder="1" applyAlignment="1">
      <alignment horizontal="center" vertical="center"/>
    </xf>
    <xf numFmtId="0" fontId="8" fillId="0" borderId="0" xfId="70" applyFill="1" applyAlignment="1">
      <alignment vertical="top"/>
    </xf>
    <xf numFmtId="0" fontId="8" fillId="0" borderId="0" xfId="70" applyFill="1" applyBorder="1" applyAlignment="1">
      <alignment vertical="top"/>
    </xf>
    <xf numFmtId="0" fontId="35" fillId="0" borderId="0" xfId="70" applyFont="1" applyFill="1" applyBorder="1"/>
    <xf numFmtId="0" fontId="11" fillId="0" borderId="0" xfId="70" applyFont="1" applyFill="1" applyBorder="1" applyAlignment="1">
      <alignment vertical="top"/>
    </xf>
    <xf numFmtId="0" fontId="97" fillId="35" borderId="0" xfId="68" applyFill="1" applyBorder="1" applyAlignment="1" applyProtection="1"/>
    <xf numFmtId="0" fontId="17" fillId="25" borderId="0" xfId="62" applyFont="1" applyFill="1" applyBorder="1" applyAlignment="1">
      <alignment horizontal="left" indent="1"/>
    </xf>
    <xf numFmtId="0" fontId="15" fillId="25" borderId="22" xfId="62" applyFont="1" applyFill="1" applyBorder="1" applyAlignment="1">
      <alignment horizontal="left"/>
    </xf>
    <xf numFmtId="0" fontId="55" fillId="25" borderId="19" xfId="0" applyFont="1" applyFill="1" applyBorder="1"/>
    <xf numFmtId="0" fontId="11" fillId="25" borderId="19" xfId="0" applyFont="1" applyFill="1" applyBorder="1" applyAlignment="1"/>
    <xf numFmtId="0" fontId="8" fillId="0" borderId="0" xfId="62" applyFill="1" applyBorder="1"/>
    <xf numFmtId="3" fontId="8" fillId="25" borderId="0" xfId="70" applyNumberFormat="1" applyFill="1"/>
    <xf numFmtId="0" fontId="17" fillId="25" borderId="18" xfId="70" applyFont="1" applyFill="1" applyBorder="1" applyAlignment="1"/>
    <xf numFmtId="167" fontId="73" fillId="26" borderId="0" xfId="62" applyNumberFormat="1" applyFont="1" applyFill="1" applyBorder="1" applyAlignment="1">
      <alignment horizontal="center"/>
    </xf>
    <xf numFmtId="167" fontId="18" fillId="26" borderId="0" xfId="62" applyNumberFormat="1" applyFont="1" applyFill="1" applyBorder="1" applyAlignment="1">
      <alignment horizontal="center"/>
    </xf>
    <xf numFmtId="164" fontId="57" fillId="26" borderId="0" xfId="40" applyNumberFormat="1" applyFont="1" applyFill="1" applyBorder="1" applyAlignment="1">
      <alignment horizontal="center" wrapText="1"/>
    </xf>
    <xf numFmtId="165" fontId="92" fillId="26" borderId="0" xfId="70" applyNumberFormat="1" applyFont="1" applyFill="1" applyBorder="1"/>
    <xf numFmtId="0" fontId="15" fillId="26" borderId="0" xfId="62" applyFont="1" applyFill="1" applyBorder="1" applyAlignment="1">
      <alignment horizontal="left" indent="1"/>
    </xf>
    <xf numFmtId="0" fontId="15" fillId="26" borderId="0" xfId="62" applyFont="1" applyFill="1" applyBorder="1" applyAlignment="1"/>
    <xf numFmtId="0" fontId="74" fillId="26" borderId="0" xfId="62" applyFont="1" applyFill="1" applyBorder="1" applyAlignment="1">
      <alignment horizontal="left" indent="1"/>
    </xf>
    <xf numFmtId="0" fontId="15" fillId="26" borderId="36" xfId="62" applyFont="1" applyFill="1" applyBorder="1" applyAlignment="1">
      <alignment horizontal="left" indent="1"/>
    </xf>
    <xf numFmtId="0" fontId="15" fillId="26" borderId="36" xfId="62" applyFont="1" applyFill="1" applyBorder="1" applyAlignment="1"/>
    <xf numFmtId="165" fontId="18" fillId="26" borderId="0" xfId="70" applyNumberFormat="1" applyFont="1" applyFill="1" applyBorder="1" applyAlignment="1">
      <alignment horizontal="center"/>
    </xf>
    <xf numFmtId="0" fontId="22" fillId="25" borderId="0" xfId="0" applyFont="1" applyFill="1" applyBorder="1" applyAlignment="1">
      <alignment vertical="top"/>
    </xf>
    <xf numFmtId="0" fontId="18" fillId="25" borderId="0" xfId="0" applyFont="1" applyFill="1" applyBorder="1" applyAlignment="1">
      <alignment horizontal="right"/>
    </xf>
    <xf numFmtId="0" fontId="8" fillId="25" borderId="19" xfId="70" applyFill="1" applyBorder="1"/>
    <xf numFmtId="0" fontId="81"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62" fillId="25" borderId="0" xfId="70" applyFont="1" applyFill="1"/>
    <xf numFmtId="0" fontId="62" fillId="25" borderId="0" xfId="70" applyFont="1" applyFill="1" applyBorder="1"/>
    <xf numFmtId="0" fontId="65" fillId="25" borderId="19" xfId="70" applyFont="1" applyFill="1" applyBorder="1"/>
    <xf numFmtId="0" fontId="62" fillId="0" borderId="0" xfId="70" applyFont="1"/>
    <xf numFmtId="0" fontId="63" fillId="0" borderId="0" xfId="70" applyFont="1"/>
    <xf numFmtId="0" fontId="63" fillId="25" borderId="0" xfId="70" applyFont="1" applyFill="1"/>
    <xf numFmtId="0" fontId="63" fillId="25" borderId="0" xfId="70" applyFont="1" applyFill="1" applyBorder="1"/>
    <xf numFmtId="0" fontId="69" fillId="25" borderId="19" xfId="70" applyFont="1" applyFill="1" applyBorder="1"/>
    <xf numFmtId="0" fontId="63" fillId="26" borderId="0" xfId="70" applyFont="1" applyFill="1"/>
    <xf numFmtId="0" fontId="11" fillId="25" borderId="0" xfId="70" applyFont="1" applyFill="1" applyBorder="1" applyAlignment="1">
      <alignment vertical="center"/>
    </xf>
    <xf numFmtId="0" fontId="8" fillId="0" borderId="0" xfId="70" applyBorder="1" applyAlignment="1">
      <alignment vertical="center"/>
    </xf>
    <xf numFmtId="0" fontId="20" fillId="30" borderId="19" xfId="70" applyFont="1" applyFill="1" applyBorder="1" applyAlignment="1">
      <alignment horizontal="center" vertical="center"/>
    </xf>
    <xf numFmtId="3" fontId="9" fillId="25" borderId="22" xfId="70" applyNumberFormat="1" applyFont="1" applyFill="1" applyBorder="1" applyAlignment="1">
      <alignment horizontal="center"/>
    </xf>
    <xf numFmtId="0" fontId="9" fillId="25" borderId="22" xfId="70" applyFont="1" applyFill="1" applyBorder="1" applyAlignment="1">
      <alignment horizontal="center"/>
    </xf>
    <xf numFmtId="3" fontId="9" fillId="25" borderId="0" xfId="70" applyNumberFormat="1" applyFont="1" applyFill="1" applyBorder="1" applyAlignment="1">
      <alignment horizontal="center"/>
    </xf>
    <xf numFmtId="0" fontId="21" fillId="26" borderId="16" xfId="70" applyFont="1" applyFill="1" applyBorder="1" applyAlignment="1">
      <alignment vertical="center"/>
    </xf>
    <xf numFmtId="0" fontId="57" fillId="26" borderId="16" xfId="70" applyFont="1" applyFill="1" applyBorder="1" applyAlignment="1">
      <alignment horizontal="center" vertical="center"/>
    </xf>
    <xf numFmtId="0" fontId="57" fillId="26" borderId="17" xfId="70" applyFont="1" applyFill="1" applyBorder="1" applyAlignment="1">
      <alignment horizontal="center" vertical="center"/>
    </xf>
    <xf numFmtId="0" fontId="21" fillId="25" borderId="0" xfId="70" applyFont="1" applyFill="1" applyBorder="1" applyAlignment="1">
      <alignment vertical="center"/>
    </xf>
    <xf numFmtId="0" fontId="57" fillId="25" borderId="0" xfId="70" applyFont="1" applyFill="1" applyBorder="1" applyAlignment="1">
      <alignment horizontal="center" vertical="center"/>
    </xf>
    <xf numFmtId="0" fontId="77" fillId="25" borderId="0" xfId="70" applyFont="1" applyFill="1"/>
    <xf numFmtId="0" fontId="77" fillId="0" borderId="0" xfId="70" applyFont="1" applyFill="1"/>
    <xf numFmtId="165" fontId="79" fillId="26" borderId="0" xfId="70" applyNumberFormat="1" applyFont="1" applyFill="1" applyBorder="1" applyAlignment="1">
      <alignment horizontal="right" vertical="center"/>
    </xf>
    <xf numFmtId="165" fontId="18" fillId="26" borderId="0" xfId="70" applyNumberFormat="1" applyFont="1" applyFill="1" applyBorder="1" applyAlignment="1">
      <alignment horizontal="right" vertical="center"/>
    </xf>
    <xf numFmtId="165" fontId="9" fillId="25" borderId="0" xfId="70" applyNumberFormat="1" applyFont="1" applyFill="1" applyBorder="1" applyAlignment="1">
      <alignment horizontal="right" vertical="center"/>
    </xf>
    <xf numFmtId="0" fontId="76" fillId="25" borderId="0" xfId="70" applyFont="1" applyFill="1" applyBorder="1" applyAlignment="1">
      <alignment horizontal="center" vertical="center"/>
    </xf>
    <xf numFmtId="165" fontId="79" fillId="25" borderId="0" xfId="70" applyNumberFormat="1" applyFont="1" applyFill="1" applyBorder="1" applyAlignment="1">
      <alignment horizontal="center" vertical="center"/>
    </xf>
    <xf numFmtId="165" fontId="76" fillId="26" borderId="0" xfId="70" applyNumberFormat="1" applyFont="1" applyFill="1" applyBorder="1" applyAlignment="1">
      <alignment horizontal="right" vertical="center" wrapText="1"/>
    </xf>
    <xf numFmtId="0" fontId="80" fillId="25" borderId="0" xfId="70" applyFont="1" applyFill="1" applyAlignment="1">
      <alignment vertical="center"/>
    </xf>
    <xf numFmtId="0" fontId="80" fillId="0" borderId="0" xfId="70" applyFont="1" applyFill="1" applyBorder="1" applyAlignment="1">
      <alignment vertical="center"/>
    </xf>
    <xf numFmtId="165" fontId="76" fillId="26" borderId="0" xfId="70" applyNumberFormat="1" applyFont="1" applyFill="1" applyBorder="1" applyAlignment="1">
      <alignment horizontal="right" vertical="center"/>
    </xf>
    <xf numFmtId="0" fontId="80" fillId="0" borderId="0" xfId="70" applyFont="1" applyFill="1" applyAlignment="1">
      <alignment vertical="center"/>
    </xf>
    <xf numFmtId="49" fontId="18" fillId="25" borderId="0" xfId="70" applyNumberFormat="1" applyFont="1" applyFill="1" applyBorder="1" applyAlignment="1">
      <alignment horizontal="left" indent="1"/>
    </xf>
    <xf numFmtId="165" fontId="9" fillId="25" borderId="0" xfId="70" applyNumberFormat="1" applyFont="1" applyFill="1" applyBorder="1" applyAlignment="1">
      <alignment horizontal="center" vertical="center"/>
    </xf>
    <xf numFmtId="49" fontId="79" fillId="25" borderId="0" xfId="70" applyNumberFormat="1" applyFont="1" applyFill="1" applyBorder="1" applyAlignment="1">
      <alignment horizontal="left" indent="1"/>
    </xf>
    <xf numFmtId="0" fontId="30" fillId="25" borderId="0" xfId="70" applyFont="1" applyFill="1"/>
    <xf numFmtId="49" fontId="17" fillId="25" borderId="0" xfId="70" applyNumberFormat="1" applyFont="1" applyFill="1" applyBorder="1" applyAlignment="1">
      <alignment horizontal="left" indent="1"/>
    </xf>
    <xf numFmtId="0" fontId="30" fillId="0" borderId="0" xfId="70" applyFont="1" applyFill="1"/>
    <xf numFmtId="0" fontId="76" fillId="25" borderId="0" xfId="70" applyFont="1" applyFill="1"/>
    <xf numFmtId="49" fontId="76" fillId="25" borderId="0" xfId="70" applyNumberFormat="1" applyFont="1" applyFill="1" applyBorder="1" applyAlignment="1">
      <alignment horizontal="left" indent="1"/>
    </xf>
    <xf numFmtId="0" fontId="76" fillId="0" borderId="0" xfId="70" applyFont="1" applyFill="1"/>
    <xf numFmtId="0" fontId="61" fillId="25" borderId="0" xfId="70" applyFont="1" applyFill="1" applyBorder="1" applyAlignment="1">
      <alignment horizontal="left"/>
    </xf>
    <xf numFmtId="0" fontId="61" fillId="25" borderId="0" xfId="70" applyFont="1" applyFill="1" applyBorder="1" applyAlignment="1">
      <alignment horizontal="justify" vertical="center"/>
    </xf>
    <xf numFmtId="165" fontId="61" fillId="25" borderId="0" xfId="70" applyNumberFormat="1" applyFont="1" applyFill="1" applyBorder="1" applyAlignment="1">
      <alignment horizontal="center" vertical="center"/>
    </xf>
    <xf numFmtId="165" fontId="61" fillId="25" borderId="0" xfId="70" applyNumberFormat="1" applyFont="1" applyFill="1" applyBorder="1" applyAlignment="1">
      <alignment horizontal="right" vertical="center" wrapText="1"/>
    </xf>
    <xf numFmtId="49" fontId="9" fillId="25" borderId="0" xfId="70" applyNumberFormat="1" applyFont="1" applyFill="1" applyBorder="1" applyAlignment="1">
      <alignment horizontal="center"/>
    </xf>
    <xf numFmtId="49" fontId="18" fillId="25" borderId="0" xfId="70" applyNumberFormat="1" applyFont="1" applyFill="1" applyBorder="1" applyAlignment="1">
      <alignment horizontal="center"/>
    </xf>
    <xf numFmtId="3" fontId="8" fillId="0" borderId="0" xfId="70" applyNumberFormat="1" applyAlignment="1">
      <alignment horizontal="center"/>
    </xf>
    <xf numFmtId="0" fontId="76" fillId="25" borderId="0" xfId="70" applyFont="1" applyFill="1" applyBorder="1" applyAlignment="1">
      <alignment horizontal="left"/>
    </xf>
    <xf numFmtId="0" fontId="36" fillId="25" borderId="0" xfId="70" applyFont="1" applyFill="1" applyAlignment="1">
      <alignment vertical="center"/>
    </xf>
    <xf numFmtId="0" fontId="36" fillId="25" borderId="20" xfId="70" applyFont="1" applyFill="1" applyBorder="1" applyAlignment="1">
      <alignment vertical="center"/>
    </xf>
    <xf numFmtId="0" fontId="76" fillId="25" borderId="0" xfId="70" applyFont="1" applyFill="1" applyBorder="1" applyAlignment="1">
      <alignment horizontal="left" vertical="center"/>
    </xf>
    <xf numFmtId="0" fontId="84" fillId="25" borderId="0" xfId="70" applyFont="1" applyFill="1" applyBorder="1" applyAlignment="1">
      <alignment horizontal="left" vertical="center"/>
    </xf>
    <xf numFmtId="0" fontId="36" fillId="0" borderId="0" xfId="70" applyFont="1" applyAlignment="1">
      <alignment vertical="center"/>
    </xf>
    <xf numFmtId="0" fontId="36" fillId="26" borderId="0" xfId="70" applyFont="1" applyFill="1" applyBorder="1" applyAlignment="1">
      <alignment vertical="center"/>
    </xf>
    <xf numFmtId="0" fontId="38" fillId="26" borderId="0" xfId="70" applyFont="1" applyFill="1" applyBorder="1" applyAlignment="1">
      <alignment vertical="center"/>
    </xf>
    <xf numFmtId="0" fontId="36" fillId="0" borderId="0" xfId="70" applyFont="1" applyBorder="1" applyAlignment="1">
      <alignment vertical="center"/>
    </xf>
    <xf numFmtId="164" fontId="8" fillId="26" borderId="0" xfId="70" applyNumberFormat="1" applyFill="1" applyBorder="1"/>
    <xf numFmtId="0" fontId="19" fillId="25" borderId="0" xfId="70" applyFont="1" applyFill="1" applyBorder="1" applyAlignment="1">
      <alignment vertical="center"/>
    </xf>
    <xf numFmtId="0" fontId="10" fillId="25" borderId="0" xfId="70" applyFont="1" applyFill="1" applyBorder="1" applyAlignment="1">
      <alignment vertical="center"/>
    </xf>
    <xf numFmtId="0" fontId="36" fillId="25" borderId="20" xfId="70" applyFont="1" applyFill="1" applyBorder="1"/>
    <xf numFmtId="0" fontId="38" fillId="25" borderId="0" xfId="70" applyFont="1" applyFill="1" applyBorder="1"/>
    <xf numFmtId="3" fontId="18" fillId="25" borderId="0" xfId="70" applyNumberFormat="1" applyFont="1" applyFill="1" applyBorder="1"/>
    <xf numFmtId="0" fontId="15" fillId="25" borderId="0" xfId="70" applyFont="1" applyFill="1" applyAlignment="1"/>
    <xf numFmtId="0" fontId="15" fillId="25" borderId="20" xfId="70" applyFont="1" applyFill="1" applyBorder="1" applyAlignment="1"/>
    <xf numFmtId="0" fontId="15" fillId="0" borderId="0" xfId="70" applyFont="1" applyAlignment="1"/>
    <xf numFmtId="3" fontId="9" fillId="25" borderId="0" xfId="70" applyNumberFormat="1" applyFont="1" applyFill="1" applyBorder="1"/>
    <xf numFmtId="0" fontId="8" fillId="0" borderId="20" xfId="70" applyBorder="1"/>
    <xf numFmtId="0" fontId="22" fillId="25" borderId="0" xfId="70" applyFont="1" applyFill="1" applyBorder="1" applyAlignment="1">
      <alignment vertical="center"/>
    </xf>
    <xf numFmtId="0" fontId="18" fillId="25" borderId="0" xfId="70" applyFont="1" applyFill="1" applyBorder="1" applyAlignment="1">
      <alignment horizontal="left" vertical="center"/>
    </xf>
    <xf numFmtId="0" fontId="20" fillId="38" borderId="20" xfId="70" applyFont="1" applyFill="1" applyBorder="1" applyAlignment="1">
      <alignment horizontal="center" vertical="center"/>
    </xf>
    <xf numFmtId="0" fontId="17" fillId="24" borderId="0" xfId="40" applyFont="1" applyFill="1" applyBorder="1" applyAlignment="1">
      <alignment horizontal="left" indent="2"/>
    </xf>
    <xf numFmtId="0" fontId="35" fillId="24" borderId="0" xfId="40" applyFont="1" applyFill="1" applyBorder="1" applyAlignment="1">
      <alignment horizontal="left" vertical="top" wrapText="1"/>
    </xf>
    <xf numFmtId="49" fontId="18" fillId="25" borderId="0" xfId="70" applyNumberFormat="1" applyFont="1" applyFill="1" applyBorder="1" applyAlignment="1">
      <alignment horizontal="left"/>
    </xf>
    <xf numFmtId="3" fontId="8" fillId="0" borderId="0" xfId="70" applyNumberFormat="1" applyFill="1" applyAlignment="1">
      <alignment horizontal="center"/>
    </xf>
    <xf numFmtId="164" fontId="8" fillId="0" borderId="0" xfId="70" applyNumberFormat="1"/>
    <xf numFmtId="0" fontId="17" fillId="25" borderId="58" xfId="62" applyFont="1" applyFill="1" applyBorder="1" applyAlignment="1">
      <alignment horizontal="center"/>
    </xf>
    <xf numFmtId="0" fontId="18" fillId="25" borderId="0" xfId="0" applyFont="1" applyFill="1" applyBorder="1" applyAlignment="1">
      <alignment horizontal="left"/>
    </xf>
    <xf numFmtId="0" fontId="22" fillId="25" borderId="0" xfId="0" applyFont="1" applyFill="1" applyBorder="1" applyAlignment="1">
      <alignment horizontal="right"/>
    </xf>
    <xf numFmtId="0" fontId="17" fillId="25" borderId="11" xfId="0" applyFont="1" applyFill="1" applyBorder="1" applyAlignment="1">
      <alignment horizontal="center"/>
    </xf>
    <xf numFmtId="0" fontId="11" fillId="25" borderId="0" xfId="0" applyFont="1" applyFill="1" applyBorder="1"/>
    <xf numFmtId="0" fontId="16" fillId="25" borderId="0" xfId="0" applyFont="1" applyFill="1" applyBorder="1"/>
    <xf numFmtId="0" fontId="30" fillId="26" borderId="0" xfId="62" applyFont="1" applyFill="1" applyBorder="1"/>
    <xf numFmtId="3" fontId="18" fillId="26" borderId="0" xfId="62" applyNumberFormat="1" applyFont="1" applyFill="1" applyBorder="1" applyAlignment="1">
      <alignment horizontal="right" indent="2"/>
    </xf>
    <xf numFmtId="0" fontId="62" fillId="26" borderId="0" xfId="62" applyFont="1" applyFill="1" applyBorder="1" applyAlignment="1"/>
    <xf numFmtId="0" fontId="19" fillId="26" borderId="0" xfId="62" applyFont="1" applyFill="1" applyBorder="1"/>
    <xf numFmtId="0" fontId="18" fillId="26" borderId="0" xfId="0" applyFont="1" applyFill="1" applyBorder="1" applyAlignment="1">
      <alignment horizontal="left"/>
    </xf>
    <xf numFmtId="0" fontId="22" fillId="26" borderId="0" xfId="70" applyFont="1" applyFill="1" applyBorder="1" applyAlignment="1">
      <alignment horizontal="left"/>
    </xf>
    <xf numFmtId="0" fontId="76" fillId="25" borderId="0" xfId="70" applyFont="1" applyFill="1" applyBorder="1" applyAlignment="1"/>
    <xf numFmtId="167" fontId="36" fillId="0" borderId="0" xfId="70" applyNumberFormat="1" applyFont="1" applyBorder="1" applyAlignment="1">
      <alignment vertical="center"/>
    </xf>
    <xf numFmtId="0" fontId="76" fillId="25" borderId="20" xfId="70" applyFont="1" applyFill="1" applyBorder="1" applyAlignment="1">
      <alignment horizontal="left" indent="1"/>
    </xf>
    <xf numFmtId="0" fontId="8" fillId="44" borderId="0" xfId="70" applyFill="1" applyBorder="1"/>
    <xf numFmtId="0" fontId="18" fillId="44" borderId="0" xfId="70" applyFont="1" applyFill="1" applyBorder="1"/>
    <xf numFmtId="164" fontId="18" fillId="45" borderId="0" xfId="40" applyNumberFormat="1" applyFont="1" applyFill="1" applyBorder="1" applyAlignment="1">
      <alignment horizontal="center" wrapText="1"/>
    </xf>
    <xf numFmtId="0" fontId="11" fillId="44" borderId="0" xfId="70" applyFont="1" applyFill="1" applyBorder="1"/>
    <xf numFmtId="0" fontId="8" fillId="35" borderId="0" xfId="70" applyFill="1" applyBorder="1"/>
    <xf numFmtId="164" fontId="8" fillId="35" borderId="0" xfId="70" applyNumberFormat="1" applyFill="1" applyBorder="1"/>
    <xf numFmtId="0" fontId="22" fillId="35" borderId="0" xfId="70" applyFont="1" applyFill="1" applyBorder="1" applyAlignment="1">
      <alignment horizontal="right"/>
    </xf>
    <xf numFmtId="0" fontId="11" fillId="35" borderId="0" xfId="70" applyFont="1" applyFill="1" applyBorder="1"/>
    <xf numFmtId="0" fontId="107" fillId="0" borderId="0" xfId="70" applyFont="1" applyBorder="1" applyAlignment="1">
      <alignment vertical="center"/>
    </xf>
    <xf numFmtId="0" fontId="107" fillId="0" borderId="0" xfId="70" applyFont="1" applyBorder="1"/>
    <xf numFmtId="0" fontId="108" fillId="0" borderId="0" xfId="70" applyFont="1" applyBorder="1" applyAlignment="1">
      <alignment wrapText="1"/>
    </xf>
    <xf numFmtId="0" fontId="107" fillId="0" borderId="0" xfId="70" applyFont="1"/>
    <xf numFmtId="167" fontId="107" fillId="0" borderId="0" xfId="70" applyNumberFormat="1" applyFont="1" applyBorder="1" applyAlignment="1">
      <alignment vertical="center"/>
    </xf>
    <xf numFmtId="165" fontId="107" fillId="0" borderId="0" xfId="70" applyNumberFormat="1" applyFont="1" applyBorder="1" applyAlignment="1">
      <alignment vertical="center"/>
    </xf>
    <xf numFmtId="0" fontId="8" fillId="0" borderId="0" xfId="70" applyFill="1" applyAlignment="1">
      <alignment vertical="center"/>
    </xf>
    <xf numFmtId="0" fontId="8" fillId="0" borderId="20" xfId="70" applyFill="1" applyBorder="1" applyAlignment="1">
      <alignment vertical="center"/>
    </xf>
    <xf numFmtId="0" fontId="8" fillId="0" borderId="0" xfId="70" applyFill="1" applyBorder="1" applyAlignment="1">
      <alignment vertical="center"/>
    </xf>
    <xf numFmtId="0" fontId="107" fillId="0" borderId="0" xfId="70" applyFont="1" applyFill="1" applyBorder="1" applyAlignment="1">
      <alignment vertical="center"/>
    </xf>
    <xf numFmtId="0" fontId="8" fillId="26" borderId="0" xfId="70" applyFill="1" applyAlignment="1">
      <alignment vertical="center"/>
    </xf>
    <xf numFmtId="0" fontId="17" fillId="26" borderId="11" xfId="62" applyFont="1" applyFill="1" applyBorder="1" applyAlignment="1">
      <alignment horizontal="center" vertical="center"/>
    </xf>
    <xf numFmtId="0" fontId="36" fillId="0" borderId="0" xfId="70" applyFont="1" applyFill="1"/>
    <xf numFmtId="0" fontId="109" fillId="46" borderId="0" xfId="70" applyFont="1" applyFill="1" applyBorder="1"/>
    <xf numFmtId="0" fontId="109" fillId="46" borderId="0" xfId="70" applyFont="1" applyFill="1" applyBorder="1" applyAlignment="1">
      <alignment vertical="center"/>
    </xf>
    <xf numFmtId="167" fontId="76" fillId="26" borderId="0" xfId="59" applyNumberFormat="1" applyFont="1" applyFill="1" applyBorder="1" applyAlignment="1">
      <alignment horizontal="right"/>
    </xf>
    <xf numFmtId="167" fontId="18" fillId="26" borderId="0" xfId="59" applyNumberFormat="1" applyFont="1" applyFill="1" applyBorder="1" applyAlignment="1">
      <alignment horizontal="right"/>
    </xf>
    <xf numFmtId="167" fontId="18" fillId="26" borderId="0" xfId="59" applyNumberFormat="1" applyFont="1" applyFill="1" applyBorder="1" applyAlignment="1">
      <alignment horizontal="right" indent="1"/>
    </xf>
    <xf numFmtId="2" fontId="15" fillId="26" borderId="0" xfId="62" applyNumberFormat="1" applyFont="1" applyFill="1" applyBorder="1" applyAlignment="1">
      <alignment horizontal="left" indent="1"/>
    </xf>
    <xf numFmtId="0" fontId="22" fillId="25" borderId="0" xfId="70" applyFont="1" applyFill="1" applyBorder="1" applyAlignment="1">
      <alignment horizontal="right"/>
    </xf>
    <xf numFmtId="0" fontId="8" fillId="25" borderId="20" xfId="70" applyFill="1" applyBorder="1" applyAlignment="1"/>
    <xf numFmtId="0" fontId="18" fillId="24" borderId="0" xfId="61" applyFont="1" applyFill="1" applyBorder="1" applyAlignment="1">
      <alignment horizontal="left"/>
    </xf>
    <xf numFmtId="0" fontId="98" fillId="27" borderId="0" xfId="61" applyFont="1" applyFill="1" applyBorder="1" applyAlignment="1">
      <alignment horizontal="left"/>
    </xf>
    <xf numFmtId="0" fontId="18" fillId="24" borderId="0" xfId="61" applyFont="1" applyFill="1" applyBorder="1" applyAlignment="1"/>
    <xf numFmtId="0" fontId="17" fillId="24" borderId="0" xfId="40" applyFont="1" applyFill="1" applyBorder="1" applyAlignment="1" applyProtection="1">
      <alignment horizontal="left" indent="1"/>
    </xf>
    <xf numFmtId="0" fontId="22" fillId="24" borderId="0" xfId="40" applyFont="1" applyFill="1" applyBorder="1" applyAlignment="1" applyProtection="1">
      <alignment horizontal="left" indent="1"/>
    </xf>
    <xf numFmtId="168" fontId="18" fillId="24" borderId="0" xfId="40" applyNumberFormat="1" applyFont="1" applyFill="1" applyBorder="1" applyAlignment="1" applyProtection="1">
      <alignment horizontal="right" wrapText="1"/>
    </xf>
    <xf numFmtId="0" fontId="17" fillId="24" borderId="0" xfId="40" applyFont="1" applyFill="1" applyBorder="1" applyProtection="1"/>
    <xf numFmtId="0" fontId="18" fillId="24" borderId="0" xfId="40" applyFont="1" applyFill="1" applyBorder="1" applyProtection="1"/>
    <xf numFmtId="0" fontId="76" fillId="24" borderId="0" xfId="40" applyFont="1" applyFill="1" applyBorder="1" applyProtection="1"/>
    <xf numFmtId="0" fontId="17" fillId="24" borderId="0" xfId="40" applyFont="1" applyFill="1" applyBorder="1" applyAlignment="1" applyProtection="1">
      <alignment horizontal="left"/>
    </xf>
    <xf numFmtId="0" fontId="76" fillId="44" borderId="0" xfId="70" applyFont="1" applyFill="1" applyBorder="1" applyAlignment="1">
      <alignment horizontal="right"/>
    </xf>
    <xf numFmtId="167" fontId="76" fillId="25" borderId="0" xfId="59" applyNumberFormat="1" applyFont="1" applyFill="1" applyBorder="1" applyAlignment="1">
      <alignment horizontal="right" indent="1"/>
    </xf>
    <xf numFmtId="170" fontId="17" fillId="25" borderId="11" xfId="70" applyNumberFormat="1" applyFont="1" applyFill="1" applyBorder="1" applyAlignment="1">
      <alignment horizontal="center"/>
    </xf>
    <xf numFmtId="171" fontId="22" fillId="26" borderId="0" xfId="40" applyNumberFormat="1" applyFont="1" applyFill="1" applyBorder="1" applyAlignment="1">
      <alignment horizontal="right" wrapText="1"/>
    </xf>
    <xf numFmtId="0" fontId="17" fillId="25" borderId="11" xfId="70" applyFont="1" applyFill="1" applyBorder="1" applyAlignment="1" applyProtection="1">
      <alignment horizontal="center"/>
    </xf>
    <xf numFmtId="0" fontId="17" fillId="25" borderId="12" xfId="70" applyFont="1" applyFill="1" applyBorder="1" applyAlignment="1" applyProtection="1">
      <alignment horizontal="center"/>
    </xf>
    <xf numFmtId="165" fontId="18" fillId="27" borderId="0" xfId="40" applyNumberFormat="1" applyFont="1" applyFill="1" applyBorder="1" applyAlignment="1">
      <alignment horizontal="right" wrapText="1" indent="1"/>
    </xf>
    <xf numFmtId="0" fontId="53" fillId="25" borderId="0" xfId="70" applyFont="1" applyFill="1" applyAlignment="1"/>
    <xf numFmtId="0" fontId="53" fillId="0" borderId="0" xfId="70" applyFont="1" applyBorder="1" applyAlignment="1"/>
    <xf numFmtId="0" fontId="11" fillId="25" borderId="0" xfId="70" applyFont="1" applyFill="1" applyBorder="1" applyAlignment="1"/>
    <xf numFmtId="0" fontId="53" fillId="0" borderId="0" xfId="70" applyFont="1" applyAlignment="1"/>
    <xf numFmtId="167" fontId="9" fillId="26" borderId="0" xfId="70" applyNumberFormat="1" applyFont="1" applyFill="1" applyBorder="1" applyAlignment="1">
      <alignment horizontal="right" indent="3"/>
    </xf>
    <xf numFmtId="167" fontId="98"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6" fillId="0" borderId="0" xfId="70" applyNumberFormat="1" applyFont="1" applyBorder="1" applyAlignment="1">
      <alignment vertical="center"/>
    </xf>
    <xf numFmtId="165" fontId="36" fillId="0" borderId="0" xfId="70" applyNumberFormat="1" applyFont="1" applyBorder="1" applyAlignment="1">
      <alignment vertical="center"/>
    </xf>
    <xf numFmtId="0" fontId="18" fillId="0" borderId="0" xfId="0" applyFont="1" applyAlignment="1">
      <alignment readingOrder="2"/>
    </xf>
    <xf numFmtId="0" fontId="18" fillId="24" borderId="0" xfId="40" applyFont="1" applyFill="1" applyBorder="1"/>
    <xf numFmtId="0" fontId="18" fillId="36" borderId="0" xfId="62" applyFont="1" applyFill="1" applyAlignment="1">
      <alignment vertical="center" wrapText="1"/>
    </xf>
    <xf numFmtId="0" fontId="94" fillId="38" borderId="0" xfId="62" applyFont="1" applyFill="1" applyBorder="1" applyAlignment="1">
      <alignment vertical="center"/>
    </xf>
    <xf numFmtId="0" fontId="9" fillId="36" borderId="0" xfId="62" applyFont="1" applyFill="1" applyAlignment="1">
      <alignment horizontal="left" vertical="center"/>
    </xf>
    <xf numFmtId="0" fontId="16" fillId="36" borderId="0" xfId="62" applyFont="1" applyFill="1" applyBorder="1" applyAlignment="1">
      <alignment horizontal="right" vertical="top" wrapText="1"/>
    </xf>
    <xf numFmtId="0" fontId="15" fillId="32" borderId="0" xfId="62" applyFont="1" applyFill="1" applyBorder="1" applyAlignment="1">
      <alignment horizontal="right"/>
    </xf>
    <xf numFmtId="0" fontId="16" fillId="36" borderId="38" xfId="62" applyFont="1" applyFill="1" applyBorder="1" applyAlignment="1">
      <alignment horizontal="right" vertical="top" wrapText="1"/>
    </xf>
    <xf numFmtId="0" fontId="17" fillId="36" borderId="0" xfId="62" applyFont="1" applyFill="1" applyBorder="1" applyAlignment="1">
      <alignment horizontal="right" vertical="center"/>
    </xf>
    <xf numFmtId="0" fontId="18" fillId="36" borderId="0" xfId="62" applyFont="1" applyFill="1" applyBorder="1" applyAlignment="1">
      <alignment horizontal="right" vertical="center" wrapText="1"/>
    </xf>
    <xf numFmtId="0" fontId="17" fillId="36" borderId="0" xfId="62" applyFont="1" applyFill="1" applyBorder="1" applyAlignment="1">
      <alignment horizontal="right" vertical="center" wrapText="1"/>
    </xf>
    <xf numFmtId="0" fontId="18" fillId="36" borderId="0" xfId="62" applyFont="1" applyFill="1" applyBorder="1" applyAlignment="1">
      <alignment horizontal="right" vertical="top" wrapText="1"/>
    </xf>
    <xf numFmtId="0" fontId="18" fillId="36" borderId="0" xfId="62" applyFont="1" applyFill="1" applyBorder="1" applyAlignment="1">
      <alignment horizontal="right" vertical="center"/>
    </xf>
    <xf numFmtId="0" fontId="18" fillId="36" borderId="0" xfId="62" applyFont="1" applyFill="1" applyBorder="1" applyAlignment="1">
      <alignment horizontal="right"/>
    </xf>
    <xf numFmtId="0" fontId="18" fillId="36" borderId="0" xfId="62" applyFont="1" applyFill="1" applyBorder="1" applyAlignment="1">
      <alignment horizontal="right" wrapText="1"/>
    </xf>
    <xf numFmtId="0" fontId="8" fillId="36" borderId="0" xfId="62" applyFill="1" applyBorder="1" applyAlignment="1">
      <alignment horizontal="right" vertical="center"/>
    </xf>
    <xf numFmtId="0" fontId="8" fillId="36" borderId="0" xfId="62" applyFill="1" applyBorder="1" applyAlignment="1">
      <alignment horizontal="right"/>
    </xf>
    <xf numFmtId="0" fontId="17" fillId="0" borderId="11" xfId="0" applyFont="1" applyFill="1" applyBorder="1" applyAlignment="1">
      <alignment horizontal="center"/>
    </xf>
    <xf numFmtId="164" fontId="8" fillId="0" borderId="0" xfId="70" applyNumberFormat="1" applyFill="1"/>
    <xf numFmtId="165" fontId="8" fillId="0" borderId="0" xfId="70" applyNumberFormat="1" applyFill="1" applyAlignment="1">
      <alignment vertical="center"/>
    </xf>
    <xf numFmtId="0" fontId="62" fillId="0" borderId="0" xfId="70" applyFont="1" applyFill="1"/>
    <xf numFmtId="166" fontId="8" fillId="0" borderId="0" xfId="70" applyNumberFormat="1" applyFill="1"/>
    <xf numFmtId="0" fontId="17" fillId="26" borderId="12" xfId="70" applyFont="1" applyFill="1" applyBorder="1" applyAlignment="1">
      <alignment horizontal="center"/>
    </xf>
    <xf numFmtId="0" fontId="8" fillId="26" borderId="0" xfId="52" applyFill="1" applyBorder="1"/>
    <xf numFmtId="0" fontId="17" fillId="25" borderId="0" xfId="52" applyFont="1" applyFill="1" applyBorder="1" applyAlignment="1">
      <alignment horizontal="left"/>
    </xf>
    <xf numFmtId="0" fontId="99" fillId="25" borderId="0" xfId="52" applyFont="1" applyFill="1" applyBorder="1" applyAlignment="1">
      <alignment horizontal="left"/>
    </xf>
    <xf numFmtId="0" fontId="17" fillId="25" borderId="0" xfId="51" applyFont="1" applyFill="1" applyBorder="1" applyAlignment="1">
      <alignment horizontal="right"/>
    </xf>
    <xf numFmtId="0" fontId="15" fillId="25" borderId="22" xfId="51" applyFont="1" applyFill="1" applyBorder="1" applyAlignment="1">
      <alignment horizontal="left"/>
    </xf>
    <xf numFmtId="0" fontId="47" fillId="25" borderId="22" xfId="51" applyFont="1" applyFill="1" applyBorder="1" applyAlignment="1">
      <alignment horizontal="left"/>
    </xf>
    <xf numFmtId="0" fontId="0" fillId="0" borderId="22" xfId="51" applyFont="1" applyBorder="1"/>
    <xf numFmtId="0" fontId="22" fillId="0" borderId="0" xfId="51" applyFont="1" applyBorder="1" applyAlignment="1">
      <alignment vertical="top"/>
    </xf>
    <xf numFmtId="0" fontId="11" fillId="25" borderId="0" xfId="51" applyFont="1" applyFill="1" applyBorder="1"/>
    <xf numFmtId="0" fontId="17" fillId="25" borderId="11" xfId="51" applyFont="1" applyFill="1" applyBorder="1" applyAlignment="1">
      <alignment horizontal="center" vertical="center"/>
    </xf>
    <xf numFmtId="0" fontId="17" fillId="25" borderId="0" xfId="51" applyFont="1" applyFill="1" applyBorder="1" applyAlignment="1">
      <alignment horizontal="center" vertical="center"/>
    </xf>
    <xf numFmtId="49" fontId="17" fillId="25" borderId="0" xfId="51" applyNumberFormat="1" applyFont="1" applyFill="1" applyBorder="1" applyAlignment="1">
      <alignment horizontal="center" vertical="center" wrapText="1"/>
    </xf>
    <xf numFmtId="0" fontId="15" fillId="26" borderId="0" xfId="51" applyFont="1" applyFill="1" applyBorder="1" applyAlignment="1">
      <alignment horizontal="center"/>
    </xf>
    <xf numFmtId="0" fontId="22" fillId="25" borderId="0" xfId="51" applyFont="1" applyFill="1" applyBorder="1" applyAlignment="1">
      <alignment horizontal="center"/>
    </xf>
    <xf numFmtId="1" fontId="22" fillId="25" borderId="10" xfId="51" applyNumberFormat="1" applyFont="1" applyFill="1" applyBorder="1" applyAlignment="1">
      <alignment horizontal="center"/>
    </xf>
    <xf numFmtId="3" fontId="22" fillId="24" borderId="0" xfId="61" applyNumberFormat="1" applyFont="1" applyFill="1" applyBorder="1" applyAlignment="1">
      <alignment horizontal="center" wrapText="1"/>
    </xf>
    <xf numFmtId="0" fontId="15" fillId="25" borderId="0" xfId="51" applyFont="1" applyFill="1" applyAlignment="1">
      <alignment horizontal="center"/>
    </xf>
    <xf numFmtId="0" fontId="15" fillId="0" borderId="0" xfId="51" applyFont="1" applyAlignment="1">
      <alignment horizontal="center"/>
    </xf>
    <xf numFmtId="165" fontId="18" fillId="27" borderId="0" xfId="61" applyNumberFormat="1" applyFont="1" applyFill="1" applyBorder="1" applyAlignment="1">
      <alignment horizontal="center" wrapText="1"/>
    </xf>
    <xf numFmtId="165" fontId="17" fillId="27" borderId="0" xfId="61" applyNumberFormat="1" applyFont="1" applyFill="1" applyBorder="1" applyAlignment="1">
      <alignment horizontal="center" wrapText="1"/>
    </xf>
    <xf numFmtId="0" fontId="17" fillId="40" borderId="0" xfId="61" applyFont="1" applyFill="1" applyBorder="1" applyAlignment="1">
      <alignment horizontal="left"/>
    </xf>
    <xf numFmtId="167" fontId="14" fillId="35" borderId="0" xfId="70" applyNumberFormat="1" applyFont="1" applyFill="1" applyBorder="1" applyAlignment="1">
      <alignment horizontal="right" indent="3"/>
    </xf>
    <xf numFmtId="4" fontId="17" fillId="40"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165" fontId="62" fillId="0" borderId="0" xfId="70" applyNumberFormat="1" applyFont="1" applyFill="1"/>
    <xf numFmtId="0" fontId="17" fillId="25" borderId="52" xfId="70" applyFont="1" applyFill="1" applyBorder="1" applyAlignment="1">
      <alignment horizontal="center"/>
    </xf>
    <xf numFmtId="0" fontId="17" fillId="25" borderId="11" xfId="70" applyFont="1" applyFill="1" applyBorder="1" applyAlignment="1">
      <alignment horizontal="center"/>
    </xf>
    <xf numFmtId="0" fontId="47" fillId="0" borderId="0" xfId="70" applyFont="1" applyProtection="1">
      <protection locked="0"/>
    </xf>
    <xf numFmtId="0" fontId="18" fillId="25" borderId="0" xfId="70" applyFont="1" applyFill="1" applyBorder="1" applyAlignment="1">
      <alignment vertical="center"/>
    </xf>
    <xf numFmtId="0" fontId="47" fillId="25" borderId="0" xfId="70" applyFont="1" applyFill="1" applyAlignment="1">
      <alignment vertical="center"/>
    </xf>
    <xf numFmtId="0" fontId="47" fillId="25" borderId="20" xfId="70" applyFont="1" applyFill="1" applyBorder="1" applyAlignment="1">
      <alignment vertical="center"/>
    </xf>
    <xf numFmtId="0" fontId="47" fillId="0" borderId="0" xfId="70" applyFont="1" applyAlignment="1">
      <alignment vertical="center"/>
    </xf>
    <xf numFmtId="0" fontId="9" fillId="25" borderId="0" xfId="70" applyFont="1" applyFill="1" applyAlignment="1">
      <alignment vertical="center"/>
    </xf>
    <xf numFmtId="0" fontId="9" fillId="25" borderId="20" xfId="70" applyFont="1" applyFill="1" applyBorder="1" applyAlignment="1">
      <alignment vertical="center"/>
    </xf>
    <xf numFmtId="0" fontId="9" fillId="0" borderId="0" xfId="70" applyFont="1" applyAlignment="1">
      <alignment vertical="center"/>
    </xf>
    <xf numFmtId="0" fontId="18" fillId="40" borderId="0" xfId="61" applyFont="1" applyFill="1" applyBorder="1" applyAlignment="1">
      <alignment horizontal="left" indent="1"/>
    </xf>
    <xf numFmtId="3" fontId="22" fillId="40" borderId="0" xfId="61" applyNumberFormat="1" applyFont="1" applyFill="1" applyBorder="1" applyAlignment="1">
      <alignment horizontal="center" wrapText="1"/>
    </xf>
    <xf numFmtId="0" fontId="18" fillId="40" borderId="0" xfId="61" applyFont="1" applyFill="1" applyBorder="1" applyAlignment="1"/>
    <xf numFmtId="1" fontId="51" fillId="0" borderId="0" xfId="70" applyNumberFormat="1" applyFont="1"/>
    <xf numFmtId="0" fontId="47" fillId="25" borderId="0" xfId="70" applyFont="1" applyFill="1" applyProtection="1">
      <protection locked="0"/>
    </xf>
    <xf numFmtId="0" fontId="17" fillId="26" borderId="61" xfId="70" applyFont="1" applyFill="1" applyBorder="1" applyAlignment="1"/>
    <xf numFmtId="0" fontId="8" fillId="26" borderId="0" xfId="62" applyFill="1"/>
    <xf numFmtId="0" fontId="51" fillId="26" borderId="0" xfId="62" applyFont="1" applyFill="1"/>
    <xf numFmtId="0" fontId="47" fillId="25" borderId="19" xfId="70" applyFont="1" applyFill="1" applyBorder="1" applyProtection="1">
      <protection locked="0"/>
    </xf>
    <xf numFmtId="0" fontId="47" fillId="25" borderId="0" xfId="70" applyFont="1" applyFill="1" applyBorder="1" applyProtection="1">
      <protection locked="0"/>
    </xf>
    <xf numFmtId="0" fontId="22" fillId="24" borderId="0" xfId="40" applyFont="1" applyFill="1" applyBorder="1" applyProtection="1">
      <protection locked="0"/>
    </xf>
    <xf numFmtId="0" fontId="18" fillId="24" borderId="0" xfId="40" applyFont="1" applyFill="1" applyBorder="1" applyProtection="1">
      <protection locked="0"/>
    </xf>
    <xf numFmtId="167" fontId="18" fillId="25" borderId="0" xfId="70" applyNumberFormat="1" applyFont="1" applyFill="1" applyBorder="1" applyAlignment="1" applyProtection="1">
      <alignment horizontal="right"/>
      <protection locked="0"/>
    </xf>
    <xf numFmtId="0" fontId="12" fillId="25" borderId="0" xfId="70" applyFont="1" applyFill="1" applyBorder="1" applyProtection="1">
      <protection locked="0"/>
    </xf>
    <xf numFmtId="0" fontId="15" fillId="25" borderId="0" xfId="0" applyFont="1" applyFill="1" applyBorder="1" applyAlignment="1">
      <alignment horizontal="left" vertical="center"/>
    </xf>
    <xf numFmtId="49" fontId="56" fillId="37" borderId="0" xfId="40" applyNumberFormat="1" applyFont="1" applyFill="1" applyBorder="1" applyAlignment="1">
      <alignment horizontal="center" vertical="center" readingOrder="1"/>
    </xf>
    <xf numFmtId="2" fontId="48" fillId="26" borderId="0" xfId="70" applyNumberFormat="1" applyFont="1" applyFill="1" applyBorder="1" applyAlignment="1">
      <alignment horizontal="center"/>
    </xf>
    <xf numFmtId="0" fontId="17" fillId="25" borderId="0" xfId="0" applyFont="1" applyFill="1" applyBorder="1" applyAlignment="1">
      <alignment horizontal="center"/>
    </xf>
    <xf numFmtId="0" fontId="17" fillId="25" borderId="0" xfId="0" applyFont="1" applyFill="1" applyBorder="1" applyAlignment="1">
      <alignment horizontal="center"/>
    </xf>
    <xf numFmtId="3" fontId="19" fillId="0" borderId="0" xfId="70" applyNumberFormat="1" applyFont="1"/>
    <xf numFmtId="0" fontId="85" fillId="26" borderId="0" xfId="62" applyFont="1" applyFill="1" applyBorder="1" applyAlignment="1">
      <alignment horizontal="center" vertical="center"/>
    </xf>
    <xf numFmtId="1" fontId="76" fillId="25" borderId="0" xfId="62" applyNumberFormat="1" applyFont="1" applyFill="1" applyBorder="1" applyAlignment="1">
      <alignment horizontal="right"/>
    </xf>
    <xf numFmtId="3" fontId="76" fillId="25" borderId="0" xfId="62" applyNumberFormat="1" applyFont="1" applyFill="1" applyBorder="1" applyAlignment="1">
      <alignment horizontal="right"/>
    </xf>
    <xf numFmtId="0" fontId="51" fillId="0" borderId="0" xfId="62" applyFont="1" applyFill="1" applyBorder="1"/>
    <xf numFmtId="0" fontId="62" fillId="0" borderId="0" xfId="62" applyFont="1" applyFill="1" applyBorder="1" applyAlignment="1"/>
    <xf numFmtId="0" fontId="51" fillId="26" borderId="0" xfId="62" applyFont="1" applyFill="1" applyBorder="1"/>
    <xf numFmtId="0" fontId="17" fillId="26" borderId="0" xfId="62" applyFont="1" applyFill="1" applyBorder="1" applyAlignment="1">
      <alignment horizontal="left" indent="1"/>
    </xf>
    <xf numFmtId="0" fontId="8" fillId="26" borderId="0" xfId="62" applyFill="1" applyBorder="1"/>
    <xf numFmtId="0" fontId="76" fillId="26" borderId="0" xfId="62" applyFont="1" applyFill="1" applyBorder="1" applyAlignment="1">
      <alignment horizontal="left"/>
    </xf>
    <xf numFmtId="3" fontId="46" fillId="26" borderId="0" xfId="62" applyNumberFormat="1" applyFont="1" applyFill="1" applyBorder="1" applyAlignment="1">
      <alignment horizontal="right"/>
    </xf>
    <xf numFmtId="0" fontId="35" fillId="26" borderId="0" xfId="40" applyFont="1" applyFill="1" applyBorder="1"/>
    <xf numFmtId="0" fontId="22" fillId="26" borderId="0" xfId="62" applyFont="1" applyFill="1" applyBorder="1" applyAlignment="1">
      <alignment horizontal="justify" wrapText="1"/>
    </xf>
    <xf numFmtId="0" fontId="65" fillId="26" borderId="0" xfId="62" applyFont="1" applyFill="1" applyBorder="1" applyAlignment="1">
      <alignment horizontal="left" vertical="center" indent="1"/>
    </xf>
    <xf numFmtId="0" fontId="63" fillId="26" borderId="0" xfId="62" applyFont="1" applyFill="1" applyBorder="1" applyAlignment="1">
      <alignment vertical="center"/>
    </xf>
    <xf numFmtId="0" fontId="62" fillId="26" borderId="0" xfId="62" applyFont="1" applyFill="1" applyBorder="1" applyAlignment="1">
      <alignment vertical="center"/>
    </xf>
    <xf numFmtId="1" fontId="17" fillId="26" borderId="0" xfId="40" applyNumberFormat="1" applyFont="1" applyFill="1" applyBorder="1" applyAlignment="1">
      <alignment horizontal="center" wrapText="1"/>
    </xf>
    <xf numFmtId="164" fontId="17" fillId="26" borderId="0" xfId="40" applyNumberFormat="1" applyFont="1" applyFill="1" applyBorder="1" applyAlignment="1">
      <alignment horizontal="right" wrapText="1" indent="2"/>
    </xf>
    <xf numFmtId="0" fontId="62" fillId="26" borderId="0" xfId="62" applyFont="1" applyFill="1" applyBorder="1"/>
    <xf numFmtId="1" fontId="76" fillId="25" borderId="0" xfId="62" applyNumberFormat="1" applyFont="1" applyFill="1" applyBorder="1" applyAlignment="1">
      <alignment horizontal="center"/>
    </xf>
    <xf numFmtId="3" fontId="76" fillId="25" borderId="0" xfId="62" applyNumberFormat="1" applyFont="1" applyFill="1" applyBorder="1" applyAlignment="1">
      <alignment horizontal="center"/>
    </xf>
    <xf numFmtId="3" fontId="17" fillId="25" borderId="0" xfId="62" applyNumberFormat="1" applyFont="1" applyFill="1" applyBorder="1" applyAlignment="1">
      <alignment horizontal="center"/>
    </xf>
    <xf numFmtId="0" fontId="17" fillId="26" borderId="0" xfId="0" applyFont="1" applyFill="1" applyBorder="1" applyAlignment="1">
      <alignment horizontal="center"/>
    </xf>
    <xf numFmtId="1" fontId="76" fillId="26" borderId="0" xfId="62" applyNumberFormat="1" applyFont="1" applyFill="1" applyBorder="1" applyAlignment="1">
      <alignment horizontal="right"/>
    </xf>
    <xf numFmtId="3" fontId="17" fillId="26" borderId="0" xfId="62" applyNumberFormat="1" applyFont="1" applyFill="1" applyBorder="1" applyAlignment="1">
      <alignment horizontal="right" indent="2"/>
    </xf>
    <xf numFmtId="3" fontId="76" fillId="26" borderId="0" xfId="62" applyNumberFormat="1" applyFont="1" applyFill="1" applyBorder="1" applyAlignment="1">
      <alignment horizontal="right"/>
    </xf>
    <xf numFmtId="3" fontId="17" fillId="26" borderId="0" xfId="62" applyNumberFormat="1" applyFont="1" applyFill="1" applyBorder="1" applyAlignment="1">
      <alignment horizontal="right"/>
    </xf>
    <xf numFmtId="1" fontId="17" fillId="26" borderId="62" xfId="0" applyNumberFormat="1" applyFont="1" applyFill="1" applyBorder="1" applyAlignment="1"/>
    <xf numFmtId="1" fontId="76" fillId="26" borderId="0" xfId="62" applyNumberFormat="1" applyFont="1" applyFill="1" applyBorder="1" applyAlignment="1"/>
    <xf numFmtId="3" fontId="76" fillId="26" borderId="0" xfId="62" applyNumberFormat="1" applyFont="1" applyFill="1" applyBorder="1" applyAlignment="1"/>
    <xf numFmtId="1" fontId="17" fillId="26" borderId="62" xfId="0" applyNumberFormat="1" applyFont="1" applyFill="1" applyBorder="1" applyAlignment="1">
      <alignment horizontal="center"/>
    </xf>
    <xf numFmtId="1" fontId="76" fillId="26" borderId="0" xfId="62" applyNumberFormat="1" applyFont="1" applyFill="1" applyBorder="1" applyAlignment="1">
      <alignment horizontal="center"/>
    </xf>
    <xf numFmtId="3" fontId="17" fillId="26" borderId="0" xfId="62" applyNumberFormat="1" applyFont="1" applyFill="1" applyBorder="1" applyAlignment="1">
      <alignment horizontal="center"/>
    </xf>
    <xf numFmtId="3" fontId="76" fillId="26" borderId="0" xfId="62" applyNumberFormat="1" applyFont="1" applyFill="1" applyBorder="1" applyAlignment="1">
      <alignment horizontal="center"/>
    </xf>
    <xf numFmtId="1" fontId="17" fillId="25" borderId="62" xfId="0" applyNumberFormat="1" applyFont="1" applyFill="1" applyBorder="1" applyAlignment="1">
      <alignment horizontal="center"/>
    </xf>
    <xf numFmtId="3" fontId="76" fillId="25" borderId="0" xfId="62" applyNumberFormat="1" applyFont="1" applyFill="1" applyBorder="1" applyAlignment="1"/>
    <xf numFmtId="1" fontId="17" fillId="25" borderId="62" xfId="0" applyNumberFormat="1" applyFont="1" applyFill="1" applyBorder="1" applyAlignment="1">
      <alignment horizontal="right"/>
    </xf>
    <xf numFmtId="0" fontId="17" fillId="25" borderId="0" xfId="0" applyFont="1" applyFill="1" applyBorder="1" applyAlignment="1">
      <alignment horizontal="right"/>
    </xf>
    <xf numFmtId="3" fontId="9" fillId="26" borderId="0" xfId="70" applyNumberFormat="1" applyFont="1" applyFill="1" applyBorder="1"/>
    <xf numFmtId="0" fontId="82" fillId="26" borderId="0" xfId="70" applyFont="1" applyFill="1" applyBorder="1" applyAlignment="1">
      <alignment horizontal="left" vertical="center"/>
    </xf>
    <xf numFmtId="3" fontId="18" fillId="26" borderId="0" xfId="70" applyNumberFormat="1" applyFont="1" applyFill="1" applyBorder="1" applyAlignment="1">
      <alignment horizontal="right"/>
    </xf>
    <xf numFmtId="0" fontId="22" fillId="25" borderId="63" xfId="62" applyFont="1" applyFill="1" applyBorder="1" applyAlignment="1">
      <alignment vertical="top"/>
    </xf>
    <xf numFmtId="0" fontId="81" fillId="26" borderId="64" xfId="0" applyFont="1" applyFill="1" applyBorder="1" applyAlignment="1">
      <alignment horizontal="left" vertical="center" wrapText="1"/>
    </xf>
    <xf numFmtId="0" fontId="81" fillId="26" borderId="0" xfId="0" applyFont="1" applyFill="1" applyBorder="1" applyAlignment="1">
      <alignment horizontal="left" vertical="center" wrapText="1"/>
    </xf>
    <xf numFmtId="1" fontId="17" fillId="26" borderId="62" xfId="0" applyNumberFormat="1" applyFont="1" applyFill="1" applyBorder="1" applyAlignment="1">
      <alignment horizontal="right"/>
    </xf>
    <xf numFmtId="0" fontId="17" fillId="26" borderId="0" xfId="0" applyFont="1" applyFill="1" applyBorder="1" applyAlignment="1">
      <alignment horizontal="right"/>
    </xf>
    <xf numFmtId="0" fontId="76" fillId="26" borderId="0" xfId="62" applyFont="1" applyFill="1"/>
    <xf numFmtId="0" fontId="91"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8" fillId="25" borderId="0" xfId="62" applyNumberFormat="1" applyFont="1" applyFill="1" applyBorder="1" applyAlignment="1">
      <alignment horizontal="center"/>
    </xf>
    <xf numFmtId="3" fontId="18" fillId="25" borderId="0" xfId="62" applyNumberFormat="1" applyFont="1" applyFill="1" applyBorder="1" applyAlignment="1">
      <alignment horizontal="right"/>
    </xf>
    <xf numFmtId="3" fontId="18" fillId="26" borderId="0" xfId="62" applyNumberFormat="1" applyFont="1" applyFill="1" applyBorder="1" applyAlignment="1"/>
    <xf numFmtId="3" fontId="18" fillId="26" borderId="0" xfId="62" applyNumberFormat="1" applyFont="1" applyFill="1" applyBorder="1" applyAlignment="1">
      <alignment horizontal="center"/>
    </xf>
    <xf numFmtId="3" fontId="18" fillId="26" borderId="0" xfId="62" applyNumberFormat="1" applyFont="1" applyFill="1" applyBorder="1" applyAlignment="1">
      <alignment horizontal="right"/>
    </xf>
    <xf numFmtId="3" fontId="18" fillId="25" borderId="0" xfId="62" applyNumberFormat="1" applyFont="1" applyFill="1" applyBorder="1" applyAlignment="1"/>
    <xf numFmtId="165" fontId="8" fillId="0" borderId="0" xfId="70" applyNumberFormat="1" applyFill="1"/>
    <xf numFmtId="0" fontId="18" fillId="25" borderId="0" xfId="70" applyNumberFormat="1" applyFont="1" applyFill="1" applyBorder="1" applyAlignment="1">
      <alignment horizontal="right"/>
    </xf>
    <xf numFmtId="0" fontId="8" fillId="26" borderId="0" xfId="62" applyFill="1" applyBorder="1" applyAlignment="1">
      <alignment vertical="center"/>
    </xf>
    <xf numFmtId="0" fontId="8" fillId="25" borderId="19" xfId="62" applyFill="1" applyBorder="1" applyAlignment="1">
      <alignment vertical="center"/>
    </xf>
    <xf numFmtId="0" fontId="8" fillId="0" borderId="0" xfId="62" applyFill="1" applyBorder="1" applyAlignment="1">
      <alignment vertical="center"/>
    </xf>
    <xf numFmtId="0" fontId="62" fillId="25" borderId="0" xfId="62" applyFont="1" applyFill="1" applyAlignment="1">
      <alignment vertical="center"/>
    </xf>
    <xf numFmtId="0" fontId="17" fillId="25" borderId="0" xfId="62" applyFont="1" applyFill="1" applyBorder="1" applyAlignment="1">
      <alignment horizontal="left" vertical="center"/>
    </xf>
    <xf numFmtId="0" fontId="17" fillId="25" borderId="0" xfId="62" applyFont="1" applyFill="1" applyBorder="1" applyAlignment="1">
      <alignment horizontal="justify" vertical="center"/>
    </xf>
    <xf numFmtId="3" fontId="18" fillId="25" borderId="0" xfId="62" applyNumberFormat="1" applyFont="1" applyFill="1" applyBorder="1" applyAlignment="1">
      <alignment vertical="center"/>
    </xf>
    <xf numFmtId="0" fontId="17" fillId="25" borderId="0" xfId="62" applyFont="1" applyFill="1" applyBorder="1" applyAlignment="1">
      <alignment horizontal="left"/>
    </xf>
    <xf numFmtId="3" fontId="18" fillId="25" borderId="0" xfId="62" applyNumberFormat="1" applyFont="1" applyFill="1" applyBorder="1" applyAlignment="1">
      <alignment horizontal="center" vertical="center"/>
    </xf>
    <xf numFmtId="3" fontId="18" fillId="25" borderId="0" xfId="62" applyNumberFormat="1" applyFont="1" applyFill="1" applyBorder="1" applyAlignment="1">
      <alignment horizontal="right" vertical="center"/>
    </xf>
    <xf numFmtId="3" fontId="18" fillId="26" borderId="0" xfId="62" applyNumberFormat="1" applyFont="1" applyFill="1" applyBorder="1" applyAlignment="1">
      <alignment vertical="center"/>
    </xf>
    <xf numFmtId="3" fontId="18" fillId="26" borderId="0" xfId="62" applyNumberFormat="1" applyFont="1" applyFill="1" applyBorder="1" applyAlignment="1">
      <alignment horizontal="center" vertical="center"/>
    </xf>
    <xf numFmtId="3" fontId="18" fillId="26" borderId="0" xfId="62" applyNumberFormat="1" applyFont="1" applyFill="1" applyBorder="1" applyAlignment="1">
      <alignment horizontal="right" vertical="center"/>
    </xf>
    <xf numFmtId="164" fontId="18" fillId="27" borderId="20" xfId="40" applyNumberFormat="1" applyFont="1" applyFill="1" applyBorder="1" applyAlignment="1">
      <alignment horizontal="center" readingOrder="1"/>
    </xf>
    <xf numFmtId="164" fontId="18" fillId="27" borderId="0" xfId="40" applyNumberFormat="1" applyFont="1" applyFill="1" applyBorder="1" applyAlignment="1">
      <alignment horizontal="center" readingOrder="1"/>
    </xf>
    <xf numFmtId="0" fontId="76" fillId="25" borderId="0" xfId="70" applyFont="1" applyFill="1" applyBorder="1" applyAlignment="1">
      <alignment horizontal="left"/>
    </xf>
    <xf numFmtId="0" fontId="76" fillId="26"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1" fontId="19" fillId="0" borderId="0" xfId="70" applyNumberFormat="1" applyFont="1"/>
    <xf numFmtId="0" fontId="22" fillId="24" borderId="0" xfId="40" applyFont="1" applyFill="1" applyBorder="1" applyAlignment="1" applyProtection="1">
      <alignment horizontal="left"/>
    </xf>
    <xf numFmtId="49" fontId="17" fillId="25" borderId="12" xfId="62" applyNumberFormat="1" applyFont="1" applyFill="1" applyBorder="1" applyAlignment="1">
      <alignment horizontal="center" vertical="center" wrapText="1"/>
    </xf>
    <xf numFmtId="0" fontId="17" fillId="25" borderId="0" xfId="70" applyFont="1" applyFill="1" applyBorder="1" applyAlignment="1">
      <alignment horizontal="left"/>
    </xf>
    <xf numFmtId="0" fontId="17" fillId="25" borderId="12" xfId="70" applyFont="1" applyFill="1" applyBorder="1" applyAlignment="1">
      <alignment horizontal="center"/>
    </xf>
    <xf numFmtId="0" fontId="53" fillId="25" borderId="0" xfId="70" applyFont="1" applyFill="1" applyAlignment="1">
      <alignment vertical="center"/>
    </xf>
    <xf numFmtId="0" fontId="53" fillId="25" borderId="20" xfId="70" applyFont="1" applyFill="1" applyBorder="1" applyAlignment="1">
      <alignment vertical="center"/>
    </xf>
    <xf numFmtId="0" fontId="12" fillId="25" borderId="0" xfId="70" applyFont="1" applyFill="1" applyBorder="1" applyAlignment="1">
      <alignment vertical="center"/>
    </xf>
    <xf numFmtId="0" fontId="53" fillId="25" borderId="0" xfId="70" applyFont="1" applyFill="1" applyBorder="1" applyAlignment="1">
      <alignment vertical="center"/>
    </xf>
    <xf numFmtId="0" fontId="53" fillId="0" borderId="0" xfId="70" applyFont="1" applyAlignment="1">
      <alignment vertical="center"/>
    </xf>
    <xf numFmtId="1" fontId="86" fillId="26" borderId="0" xfId="70" applyNumberFormat="1" applyFont="1" applyFill="1" applyBorder="1" applyAlignment="1">
      <alignment horizontal="right" vertical="center"/>
    </xf>
    <xf numFmtId="167" fontId="8" fillId="0" borderId="0" xfId="70" applyNumberFormat="1" applyFill="1"/>
    <xf numFmtId="0" fontId="19" fillId="0" borderId="0" xfId="70" applyFont="1" applyAlignment="1"/>
    <xf numFmtId="164" fontId="62" fillId="0" borderId="0" xfId="70" applyNumberFormat="1" applyFont="1" applyFill="1"/>
    <xf numFmtId="168" fontId="8" fillId="0" borderId="0" xfId="70" applyNumberFormat="1" applyFill="1"/>
    <xf numFmtId="0" fontId="8" fillId="0" borderId="0" xfId="219" applyFont="1"/>
    <xf numFmtId="0" fontId="17" fillId="25" borderId="0" xfId="0" applyFont="1" applyFill="1" applyBorder="1" applyAlignment="1">
      <alignment horizontal="center"/>
    </xf>
    <xf numFmtId="0" fontId="59" fillId="26" borderId="0" xfId="62" applyFont="1" applyFill="1" applyBorder="1"/>
    <xf numFmtId="0" fontId="17" fillId="26" borderId="51" xfId="70" applyFont="1" applyFill="1" applyBorder="1" applyAlignment="1"/>
    <xf numFmtId="167" fontId="18" fillId="27" borderId="68" xfId="40" applyNumberFormat="1" applyFont="1" applyFill="1" applyBorder="1" applyAlignment="1">
      <alignment horizontal="right" wrapText="1" indent="1"/>
    </xf>
    <xf numFmtId="167" fontId="76" fillId="27" borderId="69" xfId="40" applyNumberFormat="1" applyFont="1" applyFill="1" applyBorder="1" applyAlignment="1">
      <alignment horizontal="right" wrapText="1" indent="1"/>
    </xf>
    <xf numFmtId="167" fontId="18" fillId="27" borderId="69" xfId="40" applyNumberFormat="1" applyFont="1" applyFill="1" applyBorder="1" applyAlignment="1">
      <alignment horizontal="right" wrapText="1" indent="1"/>
    </xf>
    <xf numFmtId="167" fontId="18" fillId="27" borderId="69" xfId="40" applyNumberFormat="1" applyFont="1" applyFill="1" applyBorder="1" applyAlignment="1">
      <alignment horizontal="center" wrapText="1"/>
    </xf>
    <xf numFmtId="165" fontId="76" fillId="27" borderId="69" xfId="58" applyNumberFormat="1" applyFont="1" applyFill="1" applyBorder="1" applyAlignment="1">
      <alignment horizontal="right" wrapText="1" indent="1"/>
    </xf>
    <xf numFmtId="165" fontId="18" fillId="27" borderId="69" xfId="40" applyNumberFormat="1" applyFont="1" applyFill="1" applyBorder="1" applyAlignment="1">
      <alignment horizontal="right" wrapText="1" indent="1"/>
    </xf>
    <xf numFmtId="2" fontId="18" fillId="27" borderId="69" xfId="40" applyNumberFormat="1" applyFont="1" applyFill="1" applyBorder="1" applyAlignment="1">
      <alignment horizontal="right" wrapText="1" indent="1"/>
    </xf>
    <xf numFmtId="167" fontId="76" fillId="27" borderId="68" xfId="40" applyNumberFormat="1" applyFont="1" applyFill="1" applyBorder="1" applyAlignment="1">
      <alignment horizontal="right" wrapText="1" indent="1"/>
    </xf>
    <xf numFmtId="1" fontId="73" fillId="0" borderId="0" xfId="70" applyNumberFormat="1" applyFont="1"/>
    <xf numFmtId="3" fontId="73" fillId="0" borderId="0" xfId="70" applyNumberFormat="1" applyFont="1"/>
    <xf numFmtId="0" fontId="23" fillId="25" borderId="0" xfId="0" applyFont="1" applyFill="1" applyBorder="1" applyAlignment="1"/>
    <xf numFmtId="164" fontId="18" fillId="24" borderId="0" xfId="40" applyNumberFormat="1" applyFont="1" applyFill="1" applyBorder="1" applyAlignment="1">
      <alignment wrapText="1"/>
    </xf>
    <xf numFmtId="0" fontId="18" fillId="25" borderId="0" xfId="0" applyFont="1" applyFill="1" applyBorder="1" applyAlignment="1">
      <alignment horizontal="left" indent="4"/>
    </xf>
    <xf numFmtId="0" fontId="18" fillId="26" borderId="0" xfId="0" applyFont="1" applyFill="1" applyBorder="1"/>
    <xf numFmtId="0" fontId="17" fillId="25" borderId="0" xfId="0" applyFont="1" applyFill="1" applyBorder="1" applyAlignment="1"/>
    <xf numFmtId="0" fontId="17" fillId="25" borderId="0" xfId="0" applyFont="1" applyFill="1" applyBorder="1" applyAlignment="1">
      <alignment horizontal="center"/>
    </xf>
    <xf numFmtId="0" fontId="16" fillId="25" borderId="0" xfId="0" applyFont="1" applyFill="1" applyBorder="1"/>
    <xf numFmtId="0" fontId="20" fillId="30" borderId="20" xfId="62" applyFont="1" applyFill="1" applyBorder="1" applyAlignment="1" applyProtection="1">
      <alignment horizontal="center" vertical="center"/>
    </xf>
    <xf numFmtId="0" fontId="97" fillId="35" borderId="0" xfId="68" applyFill="1" applyAlignment="1" applyProtection="1"/>
    <xf numFmtId="174" fontId="18" fillId="36" borderId="0" xfId="62" applyNumberFormat="1" applyFont="1" applyFill="1" applyAlignment="1">
      <alignment horizontal="right" vertical="center" wrapText="1"/>
    </xf>
    <xf numFmtId="167" fontId="76" fillId="26" borderId="10" xfId="0" applyNumberFormat="1" applyFont="1" applyFill="1" applyBorder="1" applyAlignment="1">
      <alignment horizontal="right" vertical="center" indent="2"/>
    </xf>
    <xf numFmtId="167" fontId="9" fillId="26" borderId="0" xfId="0" applyNumberFormat="1" applyFont="1" applyFill="1" applyBorder="1" applyAlignment="1">
      <alignment horizontal="right" indent="2"/>
    </xf>
    <xf numFmtId="165" fontId="76" fillId="26" borderId="10" xfId="0" applyNumberFormat="1" applyFont="1" applyFill="1" applyBorder="1" applyAlignment="1">
      <alignment horizontal="right" vertical="center" indent="2"/>
    </xf>
    <xf numFmtId="165" fontId="9" fillId="26" borderId="0" xfId="0" applyNumberFormat="1" applyFont="1" applyFill="1" applyBorder="1" applyAlignment="1">
      <alignment horizontal="right" indent="2"/>
    </xf>
    <xf numFmtId="0" fontId="93" fillId="32" borderId="0" xfId="62" applyFont="1" applyFill="1" applyBorder="1" applyAlignment="1">
      <alignment wrapText="1"/>
    </xf>
    <xf numFmtId="0" fontId="17" fillId="25" borderId="0" xfId="70" applyFont="1" applyFill="1" applyBorder="1" applyAlignment="1">
      <alignment horizontal="left"/>
    </xf>
    <xf numFmtId="0" fontId="19" fillId="25" borderId="0" xfId="70" applyFont="1" applyFill="1" applyAlignment="1"/>
    <xf numFmtId="0" fontId="19" fillId="25" borderId="20" xfId="70" applyFont="1" applyFill="1" applyBorder="1" applyAlignment="1"/>
    <xf numFmtId="0" fontId="19" fillId="25" borderId="0" xfId="70" applyFont="1" applyFill="1" applyBorder="1" applyAlignment="1"/>
    <xf numFmtId="1" fontId="19" fillId="0" borderId="0" xfId="70" applyNumberFormat="1" applyFont="1" applyAlignment="1"/>
    <xf numFmtId="0" fontId="76" fillId="25" borderId="0" xfId="70" applyFont="1" applyFill="1" applyBorder="1" applyAlignment="1">
      <alignment horizontal="left"/>
    </xf>
    <xf numFmtId="0" fontId="15" fillId="25" borderId="22" xfId="70" applyFont="1" applyFill="1" applyBorder="1" applyAlignment="1">
      <alignment horizontal="left"/>
    </xf>
    <xf numFmtId="3" fontId="119" fillId="26" borderId="0" xfId="70" applyNumberFormat="1" applyFont="1" applyFill="1" applyBorder="1" applyAlignment="1">
      <alignment horizontal="right"/>
    </xf>
    <xf numFmtId="1" fontId="119" fillId="26" borderId="0" xfId="70" applyNumberFormat="1" applyFont="1" applyFill="1" applyBorder="1" applyAlignment="1">
      <alignment horizontal="right"/>
    </xf>
    <xf numFmtId="0" fontId="120" fillId="26" borderId="0" xfId="70" applyFont="1" applyFill="1"/>
    <xf numFmtId="2" fontId="121" fillId="26" borderId="0" xfId="70" applyNumberFormat="1" applyFont="1" applyFill="1" applyBorder="1" applyAlignment="1">
      <alignment horizontal="center"/>
    </xf>
    <xf numFmtId="0" fontId="19" fillId="26" borderId="0" xfId="70" applyFont="1" applyFill="1" applyAlignment="1"/>
    <xf numFmtId="0" fontId="120" fillId="26" borderId="0" xfId="70" applyFont="1" applyFill="1" applyBorder="1"/>
    <xf numFmtId="0" fontId="17" fillId="26" borderId="11" xfId="70" applyFont="1" applyFill="1" applyBorder="1" applyAlignment="1">
      <alignment horizontal="center"/>
    </xf>
    <xf numFmtId="173"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15" fillId="25" borderId="23" xfId="70" applyFont="1" applyFill="1" applyBorder="1" applyAlignment="1">
      <alignment horizontal="left"/>
    </xf>
    <xf numFmtId="0" fontId="15" fillId="25" borderId="0" xfId="70" applyFont="1" applyFill="1" applyBorder="1" applyAlignment="1">
      <alignment horizontal="left"/>
    </xf>
    <xf numFmtId="0" fontId="8" fillId="0" borderId="0" xfId="0" applyFont="1"/>
    <xf numFmtId="0" fontId="17" fillId="25" borderId="49"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13" xfId="70" applyFont="1" applyFill="1" applyBorder="1" applyAlignment="1">
      <alignment horizontal="center" vertical="center" wrapText="1"/>
    </xf>
    <xf numFmtId="0" fontId="76" fillId="25" borderId="0" xfId="78" applyFont="1" applyFill="1" applyBorder="1" applyAlignment="1">
      <alignment horizontal="left" vertical="center"/>
    </xf>
    <xf numFmtId="171" fontId="76" fillId="26" borderId="49" xfId="70" applyNumberFormat="1" applyFont="1" applyFill="1" applyBorder="1" applyAlignment="1">
      <alignment horizontal="right" vertical="center" wrapText="1"/>
    </xf>
    <xf numFmtId="165" fontId="76" fillId="26" borderId="49" xfId="70" applyNumberFormat="1" applyFont="1" applyFill="1" applyBorder="1" applyAlignment="1">
      <alignment horizontal="right" vertical="center" wrapText="1" indent="2"/>
    </xf>
    <xf numFmtId="3" fontId="76" fillId="26" borderId="0" xfId="70" applyNumberFormat="1" applyFont="1" applyFill="1" applyBorder="1" applyAlignment="1">
      <alignment horizontal="right" vertical="center" wrapText="1"/>
    </xf>
    <xf numFmtId="167" fontId="76" fillId="25" borderId="0" xfId="70" applyNumberFormat="1" applyFont="1" applyFill="1" applyBorder="1" applyAlignment="1">
      <alignment horizontal="right" vertical="center" wrapText="1" indent="2"/>
    </xf>
    <xf numFmtId="0" fontId="9" fillId="0" borderId="0" xfId="70" applyFont="1" applyFill="1" applyAlignment="1">
      <alignment vertical="center"/>
    </xf>
    <xf numFmtId="0" fontId="9" fillId="0" borderId="0" xfId="70" applyFont="1" applyFill="1" applyAlignment="1">
      <alignment vertical="top"/>
    </xf>
    <xf numFmtId="0" fontId="8" fillId="0" borderId="0" xfId="70" applyFill="1" applyBorder="1"/>
    <xf numFmtId="0" fontId="19" fillId="0" borderId="0" xfId="70" applyFont="1" applyFill="1" applyBorder="1"/>
    <xf numFmtId="0" fontId="18" fillId="0" borderId="0" xfId="70" applyFont="1" applyFill="1" applyBorder="1" applyAlignment="1"/>
    <xf numFmtId="49" fontId="18" fillId="0" borderId="0" xfId="70" applyNumberFormat="1" applyFont="1" applyFill="1" applyBorder="1" applyAlignment="1">
      <alignment horizontal="right"/>
    </xf>
    <xf numFmtId="0" fontId="22" fillId="0" borderId="0" xfId="70" applyFont="1" applyFill="1" applyBorder="1" applyAlignment="1">
      <alignment horizontal="right"/>
    </xf>
    <xf numFmtId="0" fontId="76" fillId="25"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0" fontId="123" fillId="25" borderId="0" xfId="68" applyNumberFormat="1" applyFont="1" applyFill="1" applyBorder="1" applyAlignment="1" applyProtection="1">
      <alignment vertical="justify" wrapText="1"/>
      <protection locked="0"/>
    </xf>
    <xf numFmtId="0" fontId="15" fillId="0" borderId="0" xfId="70" applyFont="1" applyAlignment="1">
      <alignment horizontal="left"/>
    </xf>
    <xf numFmtId="2" fontId="76" fillId="24" borderId="0" xfId="40" applyNumberFormat="1" applyFont="1" applyFill="1" applyBorder="1" applyAlignment="1">
      <alignment horizontal="center" vertical="center" wrapText="1"/>
    </xf>
    <xf numFmtId="177" fontId="29" fillId="27" borderId="0" xfId="220" applyNumberFormat="1" applyFont="1" applyFill="1" applyBorder="1" applyAlignment="1">
      <alignment horizontal="right" wrapText="1" indent="1"/>
    </xf>
    <xf numFmtId="0" fontId="29" fillId="25" borderId="0" xfId="62" applyFont="1" applyFill="1" applyBorder="1" applyAlignment="1">
      <alignment horizontal="left" indent="1"/>
    </xf>
    <xf numFmtId="0" fontId="124" fillId="0" borderId="0" xfId="0" applyFont="1"/>
    <xf numFmtId="0" fontId="17" fillId="26" borderId="13" xfId="62" applyFont="1" applyFill="1" applyBorder="1" applyAlignment="1">
      <alignment horizontal="center" vertical="center"/>
    </xf>
    <xf numFmtId="49" fontId="56" fillId="27" borderId="0" xfId="40" applyNumberFormat="1" applyFont="1" applyFill="1" applyBorder="1" applyAlignment="1">
      <alignment horizontal="center" vertical="center" readingOrder="1"/>
    </xf>
    <xf numFmtId="0" fontId="118" fillId="24" borderId="0" xfId="40" applyFont="1" applyFill="1" applyBorder="1" applyAlignment="1">
      <alignment horizontal="left" vertical="center" indent="1"/>
    </xf>
    <xf numFmtId="0" fontId="44" fillId="25" borderId="0" xfId="62" applyFont="1" applyFill="1" applyBorder="1"/>
    <xf numFmtId="3" fontId="44" fillId="26" borderId="0" xfId="70" applyNumberFormat="1" applyFont="1" applyFill="1" applyBorder="1" applyAlignment="1">
      <alignment horizontal="right"/>
    </xf>
    <xf numFmtId="3" fontId="44" fillId="27" borderId="0" xfId="40" applyNumberFormat="1" applyFont="1" applyFill="1" applyBorder="1" applyAlignment="1">
      <alignment horizontal="right" wrapText="1"/>
    </xf>
    <xf numFmtId="0" fontId="126" fillId="26" borderId="0" xfId="70" applyFont="1" applyFill="1" applyBorder="1" applyAlignment="1">
      <alignment horizontal="left"/>
    </xf>
    <xf numFmtId="0" fontId="118" fillId="24" borderId="0" xfId="40" applyFont="1" applyFill="1" applyBorder="1" applyAlignment="1">
      <alignment horizontal="left" indent="1"/>
    </xf>
    <xf numFmtId="0" fontId="127" fillId="25" borderId="19" xfId="70" applyFont="1" applyFill="1" applyBorder="1"/>
    <xf numFmtId="0" fontId="119" fillId="27" borderId="0" xfId="40" applyFont="1" applyFill="1" applyBorder="1" applyAlignment="1"/>
    <xf numFmtId="0" fontId="44" fillId="0" borderId="0" xfId="70" applyFont="1"/>
    <xf numFmtId="0" fontId="54" fillId="25" borderId="0" xfId="70" applyFont="1" applyFill="1" applyBorder="1" applyAlignment="1">
      <alignment vertical="center"/>
    </xf>
    <xf numFmtId="0" fontId="120" fillId="25" borderId="0" xfId="70" applyFont="1" applyFill="1" applyBorder="1"/>
    <xf numFmtId="0" fontId="118" fillId="25" borderId="0" xfId="70" applyFont="1" applyFill="1" applyBorder="1"/>
    <xf numFmtId="3" fontId="118" fillId="27" borderId="0" xfId="40" applyNumberFormat="1" applyFont="1" applyFill="1" applyBorder="1" applyAlignment="1">
      <alignment horizontal="right" wrapText="1"/>
    </xf>
    <xf numFmtId="0" fontId="44" fillId="25" borderId="0" xfId="70" applyFont="1" applyFill="1" applyBorder="1" applyAlignment="1">
      <alignment horizontal="left" indent="2"/>
    </xf>
    <xf numFmtId="3" fontId="44" fillId="26" borderId="0" xfId="70" applyNumberFormat="1" applyFont="1" applyFill="1"/>
    <xf numFmtId="0" fontId="120" fillId="25" borderId="0" xfId="70" applyFont="1" applyFill="1" applyBorder="1" applyAlignment="1">
      <alignment vertical="center"/>
    </xf>
    <xf numFmtId="0" fontId="118" fillId="25" borderId="0" xfId="70" applyFont="1" applyFill="1" applyBorder="1" applyAlignment="1">
      <alignment vertical="center"/>
    </xf>
    <xf numFmtId="0" fontId="120" fillId="25" borderId="0" xfId="70" applyFont="1" applyFill="1" applyBorder="1" applyAlignment="1">
      <alignment vertical="top"/>
    </xf>
    <xf numFmtId="0" fontId="119" fillId="25" borderId="0" xfId="70" applyFont="1" applyFill="1" applyBorder="1" applyAlignment="1">
      <alignment horizontal="right"/>
    </xf>
    <xf numFmtId="167" fontId="76" fillId="27" borderId="77" xfId="40" applyNumberFormat="1" applyFont="1" applyFill="1" applyBorder="1" applyAlignment="1">
      <alignment horizontal="right" wrapText="1" indent="1"/>
    </xf>
    <xf numFmtId="167" fontId="18" fillId="27" borderId="77" xfId="40" applyNumberFormat="1" applyFont="1" applyFill="1" applyBorder="1" applyAlignment="1">
      <alignment horizontal="right" wrapText="1" indent="1"/>
    </xf>
    <xf numFmtId="167" fontId="18" fillId="27" borderId="68" xfId="40" applyNumberFormat="1" applyFont="1" applyFill="1" applyBorder="1" applyAlignment="1">
      <alignment horizontal="center" wrapText="1"/>
    </xf>
    <xf numFmtId="167" fontId="18" fillId="27" borderId="77" xfId="40" applyNumberFormat="1" applyFont="1" applyFill="1" applyBorder="1" applyAlignment="1">
      <alignment horizontal="center" wrapText="1"/>
    </xf>
    <xf numFmtId="177" fontId="29" fillId="27" borderId="68" xfId="220" applyNumberFormat="1" applyFont="1" applyFill="1" applyBorder="1" applyAlignment="1">
      <alignment horizontal="center" wrapText="1"/>
    </xf>
    <xf numFmtId="177" fontId="29" fillId="27" borderId="77" xfId="220" applyNumberFormat="1" applyFont="1" applyFill="1" applyBorder="1" applyAlignment="1">
      <alignment horizontal="center" wrapText="1"/>
    </xf>
    <xf numFmtId="165" fontId="76" fillId="27" borderId="68" xfId="58" applyNumberFormat="1" applyFont="1" applyFill="1" applyBorder="1" applyAlignment="1">
      <alignment horizontal="right" wrapText="1" indent="1"/>
    </xf>
    <xf numFmtId="165" fontId="76" fillId="27" borderId="77" xfId="58" applyNumberFormat="1" applyFont="1" applyFill="1" applyBorder="1" applyAlignment="1">
      <alignment horizontal="right" wrapText="1" indent="1"/>
    </xf>
    <xf numFmtId="165" fontId="18" fillId="27" borderId="68" xfId="40" applyNumberFormat="1" applyFont="1" applyFill="1" applyBorder="1" applyAlignment="1">
      <alignment horizontal="right" wrapText="1" indent="1"/>
    </xf>
    <xf numFmtId="165" fontId="18" fillId="27" borderId="77" xfId="40" applyNumberFormat="1" applyFont="1" applyFill="1" applyBorder="1" applyAlignment="1">
      <alignment horizontal="right" wrapText="1" indent="1"/>
    </xf>
    <xf numFmtId="2" fontId="18" fillId="27" borderId="68" xfId="40" applyNumberFormat="1" applyFont="1" applyFill="1" applyBorder="1" applyAlignment="1">
      <alignment horizontal="right" wrapText="1" indent="1"/>
    </xf>
    <xf numFmtId="2" fontId="18" fillId="27" borderId="77" xfId="40" applyNumberFormat="1" applyFont="1" applyFill="1" applyBorder="1" applyAlignment="1">
      <alignment horizontal="right" wrapText="1" indent="1"/>
    </xf>
    <xf numFmtId="49" fontId="17" fillId="25" borderId="57" xfId="62" applyNumberFormat="1" applyFont="1" applyFill="1" applyBorder="1" applyAlignment="1">
      <alignment horizontal="center" vertical="center" wrapText="1"/>
    </xf>
    <xf numFmtId="0" fontId="15" fillId="25" borderId="0" xfId="0" applyFont="1" applyFill="1" applyBorder="1" applyAlignment="1">
      <alignment horizontal="left"/>
    </xf>
    <xf numFmtId="0" fontId="17" fillId="25" borderId="0" xfId="70" applyFont="1" applyFill="1" applyBorder="1" applyAlignment="1">
      <alignment horizontal="left"/>
    </xf>
    <xf numFmtId="0" fontId="44" fillId="25" borderId="0" xfId="70" applyFont="1" applyFill="1" applyBorder="1" applyAlignment="1">
      <alignment horizontal="left"/>
    </xf>
    <xf numFmtId="0" fontId="48" fillId="26" borderId="0" xfId="70" applyFont="1" applyFill="1" applyBorder="1" applyAlignment="1">
      <alignment vertical="top"/>
    </xf>
    <xf numFmtId="3" fontId="9" fillId="0" borderId="0" xfId="70" applyNumberFormat="1" applyFont="1"/>
    <xf numFmtId="177" fontId="29" fillId="27" borderId="0" xfId="220" applyNumberFormat="1" applyFont="1" applyFill="1" applyBorder="1" applyAlignment="1">
      <alignment horizontal="center" wrapText="1"/>
    </xf>
    <xf numFmtId="0" fontId="17" fillId="25" borderId="10" xfId="62" applyFont="1" applyFill="1" applyBorder="1" applyAlignment="1">
      <alignment horizontal="center"/>
    </xf>
    <xf numFmtId="0" fontId="8" fillId="0" borderId="10" xfId="62" applyBorder="1"/>
    <xf numFmtId="167" fontId="131" fillId="26" borderId="0" xfId="0" applyNumberFormat="1" applyFont="1" applyFill="1" applyBorder="1" applyAlignment="1">
      <alignment horizontal="right" indent="1"/>
    </xf>
    <xf numFmtId="0" fontId="8" fillId="25" borderId="18" xfId="70" applyFill="1" applyBorder="1" applyAlignment="1">
      <alignment horizontal="center"/>
    </xf>
    <xf numFmtId="0" fontId="17" fillId="25" borderId="18" xfId="70" applyFont="1" applyFill="1" applyBorder="1" applyAlignment="1">
      <alignment horizontal="center"/>
    </xf>
    <xf numFmtId="0" fontId="15" fillId="25" borderId="0" xfId="70" applyFont="1" applyFill="1" applyBorder="1" applyAlignment="1">
      <alignment vertical="center"/>
    </xf>
    <xf numFmtId="0" fontId="89" fillId="25" borderId="0" xfId="0" applyFont="1" applyFill="1" applyBorder="1" applyAlignment="1"/>
    <xf numFmtId="0" fontId="22" fillId="24" borderId="0" xfId="40" applyFont="1" applyFill="1" applyBorder="1" applyAlignment="1">
      <alignment wrapText="1"/>
    </xf>
    <xf numFmtId="0" fontId="11" fillId="25" borderId="0" xfId="0" applyFont="1" applyFill="1" applyBorder="1"/>
    <xf numFmtId="0" fontId="15" fillId="25" borderId="22" xfId="70" applyFont="1" applyFill="1" applyBorder="1" applyAlignment="1">
      <alignment horizontal="left"/>
    </xf>
    <xf numFmtId="0" fontId="15" fillId="25" borderId="0" xfId="70" applyFont="1" applyFill="1" applyBorder="1" applyAlignment="1">
      <alignment horizontal="left"/>
    </xf>
    <xf numFmtId="0" fontId="120" fillId="0" borderId="0" xfId="0" applyFont="1" applyAlignment="1"/>
    <xf numFmtId="0" fontId="118" fillId="24" borderId="0" xfId="66" applyFont="1" applyFill="1" applyBorder="1" applyAlignment="1">
      <alignment horizontal="left" vertical="center"/>
    </xf>
    <xf numFmtId="0" fontId="54" fillId="25" borderId="0" xfId="63" applyFont="1" applyFill="1" applyBorder="1" applyAlignment="1">
      <alignment horizontal="left" vertical="center" wrapText="1"/>
    </xf>
    <xf numFmtId="171" fontId="118" fillId="26" borderId="0" xfId="70" applyNumberFormat="1" applyFont="1" applyFill="1" applyBorder="1" applyAlignment="1">
      <alignment horizontal="right" vertical="center" wrapText="1"/>
    </xf>
    <xf numFmtId="165" fontId="118" fillId="26" borderId="0" xfId="70" applyNumberFormat="1" applyFont="1" applyFill="1" applyBorder="1" applyAlignment="1">
      <alignment horizontal="right" vertical="center" wrapText="1" indent="2"/>
    </xf>
    <xf numFmtId="3" fontId="118" fillId="26" borderId="0" xfId="70" applyNumberFormat="1" applyFont="1" applyFill="1" applyBorder="1" applyAlignment="1">
      <alignment horizontal="right" vertical="center" wrapText="1"/>
    </xf>
    <xf numFmtId="167" fontId="118" fillId="25" borderId="0" xfId="70" applyNumberFormat="1" applyFont="1" applyFill="1" applyBorder="1" applyAlignment="1">
      <alignment horizontal="right" vertical="center" wrapText="1" indent="2"/>
    </xf>
    <xf numFmtId="0" fontId="44" fillId="25" borderId="0" xfId="70" applyFont="1" applyFill="1" applyBorder="1" applyAlignment="1">
      <alignment vertical="center"/>
    </xf>
    <xf numFmtId="0" fontId="118" fillId="25" borderId="0" xfId="63" applyFont="1" applyFill="1" applyBorder="1" applyAlignment="1">
      <alignment horizontal="left" vertical="center" wrapText="1"/>
    </xf>
    <xf numFmtId="0" fontId="118" fillId="24" borderId="0" xfId="40" applyFont="1" applyFill="1" applyBorder="1" applyAlignment="1">
      <alignment horizontal="left" vertical="center"/>
    </xf>
    <xf numFmtId="4" fontId="44" fillId="25" borderId="0" xfId="63" applyNumberFormat="1" applyFont="1" applyFill="1" applyBorder="1" applyAlignment="1">
      <alignment horizontal="left" vertical="center" wrapText="1"/>
    </xf>
    <xf numFmtId="171" fontId="44" fillId="26" borderId="0" xfId="70" applyNumberFormat="1" applyFont="1" applyFill="1" applyBorder="1" applyAlignment="1">
      <alignment horizontal="right" vertical="center" wrapText="1"/>
    </xf>
    <xf numFmtId="165" fontId="44" fillId="26" borderId="0" xfId="70" applyNumberFormat="1" applyFont="1" applyFill="1" applyBorder="1" applyAlignment="1">
      <alignment horizontal="right" vertical="center" wrapText="1" indent="2"/>
    </xf>
    <xf numFmtId="3" fontId="44" fillId="26" borderId="0" xfId="70" applyNumberFormat="1" applyFont="1" applyFill="1" applyBorder="1" applyAlignment="1">
      <alignment horizontal="right" vertical="center" wrapText="1"/>
    </xf>
    <xf numFmtId="167" fontId="44" fillId="25" borderId="0" xfId="70" applyNumberFormat="1" applyFont="1" applyFill="1" applyBorder="1" applyAlignment="1">
      <alignment horizontal="right" vertical="center" wrapText="1" indent="2"/>
    </xf>
    <xf numFmtId="4" fontId="44" fillId="26" borderId="0" xfId="63" applyNumberFormat="1" applyFont="1" applyFill="1" applyBorder="1" applyAlignment="1">
      <alignment horizontal="left" vertical="center" wrapText="1"/>
    </xf>
    <xf numFmtId="171" fontId="118" fillId="26" borderId="0" xfId="70" applyNumberFormat="1" applyFont="1" applyFill="1" applyBorder="1" applyAlignment="1">
      <alignment horizontal="right" vertical="center"/>
    </xf>
    <xf numFmtId="165" fontId="118" fillId="26" borderId="0" xfId="70" applyNumberFormat="1" applyFont="1" applyFill="1" applyBorder="1" applyAlignment="1">
      <alignment horizontal="right" vertical="center" indent="2"/>
    </xf>
    <xf numFmtId="0" fontId="118" fillId="27" borderId="0" xfId="66" applyFont="1" applyFill="1" applyBorder="1" applyAlignment="1">
      <alignment horizontal="left" vertical="center"/>
    </xf>
    <xf numFmtId="0" fontId="118" fillId="27" borderId="0" xfId="40" applyFont="1" applyFill="1" applyBorder="1" applyAlignment="1">
      <alignment vertical="center"/>
    </xf>
    <xf numFmtId="171" fontId="44" fillId="26" borderId="0" xfId="70" applyNumberFormat="1" applyFont="1" applyFill="1" applyBorder="1" applyAlignment="1">
      <alignment horizontal="right" vertical="center"/>
    </xf>
    <xf numFmtId="165" fontId="44" fillId="26" borderId="0" xfId="70" applyNumberFormat="1" applyFont="1" applyFill="1" applyBorder="1" applyAlignment="1">
      <alignment horizontal="right" vertical="center" indent="2"/>
    </xf>
    <xf numFmtId="0" fontId="44" fillId="26" borderId="0" xfId="70" applyFont="1" applyFill="1" applyAlignment="1">
      <alignment vertical="center" wrapText="1"/>
    </xf>
    <xf numFmtId="0" fontId="44" fillId="26" borderId="0" xfId="70" applyFont="1" applyFill="1" applyBorder="1" applyAlignment="1">
      <alignment vertical="center" wrapText="1"/>
    </xf>
    <xf numFmtId="0" fontId="44" fillId="26" borderId="0" xfId="63" applyFont="1" applyFill="1" applyBorder="1" applyAlignment="1">
      <alignment horizontal="left" vertical="center" wrapText="1"/>
    </xf>
    <xf numFmtId="0" fontId="44" fillId="26" borderId="0" xfId="70" quotePrefix="1" applyFont="1" applyFill="1" applyBorder="1" applyAlignment="1">
      <alignment vertical="center" wrapText="1"/>
    </xf>
    <xf numFmtId="0" fontId="44" fillId="25" borderId="0" xfId="70" quotePrefix="1" applyFont="1" applyFill="1" applyBorder="1" applyAlignment="1">
      <alignment vertical="center" wrapText="1"/>
    </xf>
    <xf numFmtId="0" fontId="44" fillId="25" borderId="0" xfId="70" applyFont="1" applyFill="1" applyBorder="1" applyAlignment="1">
      <alignment vertical="center" wrapText="1"/>
    </xf>
    <xf numFmtId="0" fontId="120" fillId="0" borderId="0" xfId="70" applyFont="1"/>
    <xf numFmtId="0" fontId="118" fillId="26" borderId="0" xfId="70" applyFont="1" applyFill="1" applyBorder="1" applyAlignment="1">
      <alignment horizontal="right" vertical="center"/>
    </xf>
    <xf numFmtId="0" fontId="54" fillId="25" borderId="0" xfId="70" applyFont="1" applyFill="1" applyBorder="1" applyAlignment="1">
      <alignment vertical="top"/>
    </xf>
    <xf numFmtId="0" fontId="44" fillId="25" borderId="0" xfId="70" applyFont="1" applyFill="1" applyBorder="1" applyAlignment="1">
      <alignment vertical="top"/>
    </xf>
    <xf numFmtId="1" fontId="44" fillId="25" borderId="0" xfId="70" applyNumberFormat="1" applyFont="1" applyFill="1" applyBorder="1" applyAlignment="1">
      <alignment vertical="top"/>
    </xf>
    <xf numFmtId="0" fontId="120" fillId="25" borderId="0" xfId="70" applyNumberFormat="1" applyFont="1" applyFill="1" applyBorder="1" applyAlignment="1">
      <alignment vertical="top"/>
    </xf>
    <xf numFmtId="0" fontId="120" fillId="26" borderId="32" xfId="62" applyFont="1" applyFill="1" applyBorder="1" applyAlignment="1">
      <alignment vertical="center"/>
    </xf>
    <xf numFmtId="0" fontId="125" fillId="26" borderId="31" xfId="62" applyFont="1" applyFill="1" applyBorder="1" applyAlignment="1">
      <alignment vertical="center"/>
    </xf>
    <xf numFmtId="0" fontId="76" fillId="25" borderId="0" xfId="62" applyFont="1" applyFill="1" applyBorder="1" applyAlignment="1">
      <alignment vertical="center"/>
    </xf>
    <xf numFmtId="0" fontId="8" fillId="26" borderId="0" xfId="63" applyFill="1" applyAlignment="1"/>
    <xf numFmtId="0" fontId="8" fillId="25" borderId="0" xfId="63" applyFont="1" applyFill="1" applyAlignment="1">
      <alignment vertical="center"/>
    </xf>
    <xf numFmtId="0" fontId="76" fillId="24" borderId="0" xfId="66" applyFont="1" applyFill="1" applyBorder="1" applyAlignment="1">
      <alignment horizontal="left"/>
    </xf>
    <xf numFmtId="0" fontId="76" fillId="24" borderId="0" xfId="66" applyFont="1" applyFill="1" applyBorder="1" applyAlignment="1">
      <alignment horizontal="left" vertical="top"/>
    </xf>
    <xf numFmtId="1" fontId="18" fillId="26" borderId="0" xfId="63" applyNumberFormat="1" applyFont="1" applyFill="1" applyBorder="1" applyAlignment="1">
      <alignment horizontal="center" vertical="center" wrapText="1"/>
    </xf>
    <xf numFmtId="0" fontId="48" fillId="27" borderId="0" xfId="66" applyFont="1" applyFill="1" applyBorder="1" applyAlignment="1">
      <alignment horizontal="left"/>
    </xf>
    <xf numFmtId="0" fontId="17" fillId="25" borderId="12" xfId="0" applyFont="1" applyFill="1" applyBorder="1" applyAlignment="1">
      <alignment horizontal="center"/>
    </xf>
    <xf numFmtId="0" fontId="47" fillId="26" borderId="31" xfId="63" applyFont="1" applyFill="1" applyBorder="1" applyAlignment="1">
      <alignment horizontal="left" vertical="center"/>
    </xf>
    <xf numFmtId="0" fontId="47" fillId="26" borderId="32" xfId="63" applyFont="1" applyFill="1" applyBorder="1" applyAlignment="1">
      <alignment horizontal="left" vertical="center"/>
    </xf>
    <xf numFmtId="0" fontId="22" fillId="25" borderId="48" xfId="63" applyFont="1" applyFill="1" applyBorder="1" applyAlignment="1">
      <alignment horizontal="right"/>
    </xf>
    <xf numFmtId="177" fontId="29" fillId="27" borderId="69" xfId="220" applyNumberFormat="1" applyFont="1" applyFill="1" applyBorder="1" applyAlignment="1">
      <alignment horizontal="center" wrapText="1"/>
    </xf>
    <xf numFmtId="0" fontId="76" fillId="25" borderId="0" xfId="0" applyFont="1" applyFill="1" applyBorder="1" applyAlignment="1">
      <alignment horizontal="left"/>
    </xf>
    <xf numFmtId="0" fontId="11" fillId="25" borderId="0" xfId="0" applyFont="1" applyFill="1" applyBorder="1"/>
    <xf numFmtId="0" fontId="16" fillId="25" borderId="0" xfId="0" applyFont="1" applyFill="1" applyBorder="1"/>
    <xf numFmtId="0" fontId="17" fillId="26" borderId="52" xfId="0" applyFont="1" applyFill="1" applyBorder="1" applyAlignment="1">
      <alignment horizontal="center"/>
    </xf>
    <xf numFmtId="0" fontId="17" fillId="26" borderId="11" xfId="0" applyFont="1" applyFill="1" applyBorder="1" applyAlignment="1">
      <alignment horizontal="center"/>
    </xf>
    <xf numFmtId="0" fontId="17" fillId="26" borderId="13" xfId="62" applyFont="1" applyFill="1" applyBorder="1" applyAlignment="1">
      <alignment horizontal="center" vertical="center"/>
    </xf>
    <xf numFmtId="3" fontId="119" fillId="26" borderId="0" xfId="70" applyNumberFormat="1" applyFont="1" applyFill="1" applyBorder="1" applyAlignment="1" applyProtection="1">
      <alignment horizontal="right"/>
      <protection locked="0"/>
    </xf>
    <xf numFmtId="0" fontId="24" fillId="25" borderId="0" xfId="63" applyFont="1" applyFill="1" applyBorder="1" applyAlignment="1">
      <alignment horizontal="center" wrapText="1"/>
    </xf>
    <xf numFmtId="0" fontId="24" fillId="0" borderId="0" xfId="63" applyFont="1" applyBorder="1" applyAlignment="1">
      <alignment horizontal="center" wrapText="1"/>
    </xf>
    <xf numFmtId="0" fontId="17" fillId="25" borderId="67" xfId="0" applyFont="1" applyFill="1" applyBorder="1" applyAlignment="1">
      <alignment horizontal="center"/>
    </xf>
    <xf numFmtId="0" fontId="17" fillId="25" borderId="56" xfId="62" applyFont="1" applyFill="1" applyBorder="1" applyAlignment="1">
      <alignment horizontal="center"/>
    </xf>
    <xf numFmtId="0" fontId="17" fillId="25" borderId="12" xfId="62" applyFont="1" applyFill="1" applyBorder="1" applyAlignment="1">
      <alignment horizontal="center"/>
    </xf>
    <xf numFmtId="0" fontId="53" fillId="25" borderId="0" xfId="63" applyFont="1" applyFill="1" applyBorder="1" applyAlignment="1"/>
    <xf numFmtId="0" fontId="22" fillId="26" borderId="0" xfId="63" applyFont="1" applyFill="1" applyBorder="1" applyAlignment="1">
      <alignment horizontal="left"/>
    </xf>
    <xf numFmtId="165" fontId="9" fillId="26" borderId="0" xfId="0" applyNumberFormat="1" applyFont="1" applyFill="1" applyBorder="1" applyAlignment="1">
      <alignment horizontal="right" indent="1"/>
    </xf>
    <xf numFmtId="167" fontId="136" fillId="26" borderId="0" xfId="62" applyNumberFormat="1" applyFont="1" applyFill="1" applyBorder="1" applyAlignment="1">
      <alignment horizontal="right" indent="1"/>
    </xf>
    <xf numFmtId="167" fontId="136" fillId="26" borderId="10" xfId="62" applyNumberFormat="1" applyFont="1" applyFill="1" applyBorder="1" applyAlignment="1">
      <alignment horizontal="right" indent="1"/>
    </xf>
    <xf numFmtId="4" fontId="136" fillId="26" borderId="10" xfId="62" applyNumberFormat="1" applyFont="1" applyFill="1" applyBorder="1" applyAlignment="1">
      <alignment horizontal="right" indent="1"/>
    </xf>
    <xf numFmtId="4" fontId="131" fillId="26" borderId="0" xfId="0" applyNumberFormat="1" applyFont="1" applyFill="1" applyBorder="1" applyAlignment="1">
      <alignment horizontal="right" indent="1"/>
    </xf>
    <xf numFmtId="0" fontId="17" fillId="25" borderId="18" xfId="70" applyFont="1" applyFill="1" applyBorder="1" applyAlignment="1">
      <alignment horizontal="right"/>
    </xf>
    <xf numFmtId="3" fontId="84" fillId="26" borderId="0" xfId="70" applyNumberFormat="1" applyFont="1" applyFill="1" applyBorder="1" applyAlignment="1">
      <alignment horizontal="left"/>
    </xf>
    <xf numFmtId="3" fontId="118" fillId="27" borderId="0" xfId="40" applyNumberFormat="1" applyFont="1" applyFill="1" applyBorder="1" applyAlignment="1">
      <alignment vertical="center" wrapText="1"/>
    </xf>
    <xf numFmtId="3" fontId="129" fillId="26" borderId="0" xfId="70" applyNumberFormat="1" applyFont="1" applyFill="1" applyBorder="1" applyAlignment="1">
      <alignment horizontal="right"/>
    </xf>
    <xf numFmtId="3" fontId="14" fillId="25" borderId="0" xfId="70" applyNumberFormat="1" applyFont="1" applyFill="1" applyBorder="1" applyAlignment="1">
      <alignment horizontal="right"/>
    </xf>
    <xf numFmtId="3" fontId="9" fillId="25" borderId="0" xfId="70" applyNumberFormat="1" applyFont="1" applyFill="1" applyBorder="1" applyAlignment="1">
      <alignment horizontal="right"/>
    </xf>
    <xf numFmtId="3" fontId="14" fillId="26" borderId="0" xfId="70" applyNumberFormat="1" applyFont="1" applyFill="1" applyBorder="1" applyAlignment="1">
      <alignment horizontal="right" vertical="center"/>
    </xf>
    <xf numFmtId="3" fontId="9"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xf>
    <xf numFmtId="3" fontId="9" fillId="26" borderId="0" xfId="70" applyNumberFormat="1" applyFont="1" applyFill="1" applyBorder="1" applyAlignment="1">
      <alignment horizontal="right"/>
    </xf>
    <xf numFmtId="3" fontId="76" fillId="27" borderId="0" xfId="40" applyNumberFormat="1" applyFont="1" applyFill="1" applyBorder="1" applyAlignment="1">
      <alignment horizontal="left" vertical="center" wrapText="1"/>
    </xf>
    <xf numFmtId="0" fontId="8" fillId="26" borderId="0" xfId="72" applyFill="1" applyBorder="1"/>
    <xf numFmtId="0" fontId="8" fillId="25" borderId="0" xfId="53" applyFill="1"/>
    <xf numFmtId="0" fontId="15" fillId="25" borderId="0" xfId="53" applyFont="1" applyFill="1" applyBorder="1" applyAlignment="1">
      <alignment horizontal="left"/>
    </xf>
    <xf numFmtId="0" fontId="16" fillId="25" borderId="0" xfId="72" applyFont="1" applyFill="1" applyBorder="1"/>
    <xf numFmtId="0" fontId="17" fillId="25" borderId="0" xfId="72" applyFont="1" applyFill="1" applyBorder="1" applyAlignment="1">
      <alignment horizontal="center"/>
    </xf>
    <xf numFmtId="0" fontId="8" fillId="26" borderId="0" xfId="53" applyFill="1"/>
    <xf numFmtId="0" fontId="8" fillId="0" borderId="0" xfId="53"/>
    <xf numFmtId="0" fontId="8" fillId="0" borderId="0" xfId="53" applyFont="1"/>
    <xf numFmtId="0" fontId="17" fillId="25" borderId="0" xfId="70" applyFont="1" applyFill="1" applyBorder="1" applyAlignment="1">
      <alignment horizontal="center" vertical="center"/>
    </xf>
    <xf numFmtId="0" fontId="47" fillId="25" borderId="0" xfId="70" applyFont="1" applyFill="1" applyBorder="1" applyAlignment="1"/>
    <xf numFmtId="0" fontId="17" fillId="0" borderId="0" xfId="70" applyFont="1" applyBorder="1" applyAlignment="1">
      <alignment horizontal="center" vertical="center"/>
    </xf>
    <xf numFmtId="0" fontId="47" fillId="25" borderId="0" xfId="53" applyFont="1" applyFill="1"/>
    <xf numFmtId="0" fontId="49" fillId="25" borderId="0" xfId="53" applyFont="1" applyFill="1" applyBorder="1" applyAlignment="1">
      <alignment horizontal="left"/>
    </xf>
    <xf numFmtId="0" fontId="47" fillId="26" borderId="0" xfId="53" applyFont="1" applyFill="1"/>
    <xf numFmtId="0" fontId="47" fillId="0" borderId="0" xfId="53" applyFont="1"/>
    <xf numFmtId="0" fontId="8" fillId="25" borderId="0" xfId="53" applyFont="1" applyFill="1"/>
    <xf numFmtId="3" fontId="9" fillId="27" borderId="0" xfId="40" applyNumberFormat="1" applyFont="1" applyFill="1" applyBorder="1" applyAlignment="1">
      <alignment horizontal="left" vertical="center" wrapText="1"/>
    </xf>
    <xf numFmtId="0" fontId="8" fillId="26" borderId="0" xfId="53" applyFont="1" applyFill="1"/>
    <xf numFmtId="0" fontId="18" fillId="25" borderId="0" xfId="78" applyFont="1" applyFill="1" applyBorder="1" applyAlignment="1">
      <alignment horizontal="left" wrapText="1" indent="1"/>
    </xf>
    <xf numFmtId="0" fontId="8" fillId="25" borderId="0" xfId="78" applyFill="1" applyBorder="1"/>
    <xf numFmtId="0" fontId="15" fillId="25" borderId="0" xfId="72" applyFont="1" applyFill="1" applyBorder="1" applyAlignment="1">
      <alignment vertical="center"/>
    </xf>
    <xf numFmtId="0" fontId="8" fillId="26" borderId="0" xfId="78" applyFill="1"/>
    <xf numFmtId="0" fontId="8" fillId="0" borderId="0" xfId="78"/>
    <xf numFmtId="0" fontId="11" fillId="0" borderId="0" xfId="62" applyFont="1" applyAlignment="1">
      <alignment vertical="center"/>
    </xf>
    <xf numFmtId="0" fontId="21" fillId="25" borderId="0" xfId="72" applyFont="1" applyFill="1" applyBorder="1" applyAlignment="1">
      <alignment vertical="center"/>
    </xf>
    <xf numFmtId="0" fontId="19" fillId="25" borderId="0" xfId="72" applyFont="1" applyFill="1" applyBorder="1" applyAlignment="1">
      <alignment vertical="center"/>
    </xf>
    <xf numFmtId="0" fontId="22" fillId="25" borderId="0" xfId="78" applyFont="1" applyFill="1" applyBorder="1" applyAlignment="1">
      <alignment horizontal="right"/>
    </xf>
    <xf numFmtId="0" fontId="8" fillId="25" borderId="0" xfId="78" applyFill="1"/>
    <xf numFmtId="0" fontId="8" fillId="25" borderId="19" xfId="72" applyFont="1" applyFill="1" applyBorder="1"/>
    <xf numFmtId="0" fontId="35" fillId="25" borderId="0" xfId="62" applyFont="1" applyFill="1" applyBorder="1"/>
    <xf numFmtId="0" fontId="89" fillId="25" borderId="0" xfId="62" applyFont="1" applyFill="1" applyBorder="1" applyAlignment="1">
      <alignment horizontal="left"/>
    </xf>
    <xf numFmtId="0" fontId="11" fillId="26" borderId="0" xfId="72" applyFont="1" applyFill="1" applyBorder="1"/>
    <xf numFmtId="0" fontId="20" fillId="26" borderId="0" xfId="71" applyFont="1" applyFill="1" applyBorder="1" applyAlignment="1">
      <alignment horizontal="center" vertical="center"/>
    </xf>
    <xf numFmtId="0" fontId="18" fillId="36" borderId="0" xfId="62" applyFont="1" applyFill="1" applyBorder="1" applyAlignment="1">
      <alignment vertical="center" wrapText="1"/>
    </xf>
    <xf numFmtId="0" fontId="18" fillId="36" borderId="0" xfId="62" applyFont="1" applyFill="1" applyBorder="1" applyAlignment="1">
      <alignment vertical="center"/>
    </xf>
    <xf numFmtId="164" fontId="117" fillId="37" borderId="0" xfId="40" applyNumberFormat="1" applyFont="1" applyFill="1" applyBorder="1" applyAlignment="1">
      <alignment vertical="center" readingOrder="1"/>
    </xf>
    <xf numFmtId="0" fontId="8" fillId="25" borderId="0" xfId="63" applyFont="1" applyFill="1" applyBorder="1" applyAlignment="1">
      <alignment vertical="center"/>
    </xf>
    <xf numFmtId="0" fontId="8" fillId="26" borderId="0" xfId="63" applyFont="1" applyFill="1" applyAlignment="1">
      <alignment vertical="center"/>
    </xf>
    <xf numFmtId="0" fontId="8" fillId="0" borderId="0" xfId="63" applyFont="1" applyAlignment="1">
      <alignment vertical="center"/>
    </xf>
    <xf numFmtId="0" fontId="8" fillId="25" borderId="0" xfId="63" applyFont="1" applyFill="1"/>
    <xf numFmtId="0" fontId="16" fillId="25" borderId="0" xfId="63" applyFont="1" applyFill="1" applyBorder="1"/>
    <xf numFmtId="0" fontId="8" fillId="26" borderId="0" xfId="63" applyFont="1" applyFill="1"/>
    <xf numFmtId="0" fontId="8" fillId="0" borderId="0" xfId="63" applyFont="1"/>
    <xf numFmtId="0" fontId="76" fillId="27" borderId="0" xfId="40" applyFont="1" applyFill="1" applyBorder="1" applyAlignment="1"/>
    <xf numFmtId="1" fontId="17" fillId="26" borderId="12" xfId="63" applyNumberFormat="1" applyFont="1" applyFill="1" applyBorder="1" applyAlignment="1">
      <alignment horizontal="center" vertical="center"/>
    </xf>
    <xf numFmtId="0" fontId="16" fillId="26" borderId="0" xfId="63" applyFont="1" applyFill="1" applyBorder="1"/>
    <xf numFmtId="0" fontId="17" fillId="26" borderId="10" xfId="63" applyFont="1" applyFill="1" applyBorder="1" applyAlignment="1"/>
    <xf numFmtId="0" fontId="17" fillId="26" borderId="49" xfId="63" applyFont="1" applyFill="1" applyBorder="1" applyAlignment="1"/>
    <xf numFmtId="0" fontId="12" fillId="26" borderId="0" xfId="63" applyFont="1" applyFill="1" applyBorder="1"/>
    <xf numFmtId="0" fontId="12" fillId="25" borderId="0" xfId="63" applyFont="1" applyFill="1" applyBorder="1"/>
    <xf numFmtId="0" fontId="77" fillId="25" borderId="0" xfId="63" applyFont="1" applyFill="1"/>
    <xf numFmtId="0" fontId="77" fillId="25" borderId="0" xfId="63" applyFont="1" applyFill="1" applyBorder="1"/>
    <xf numFmtId="3" fontId="76" fillId="27" borderId="0" xfId="40" applyNumberFormat="1" applyFont="1" applyFill="1" applyBorder="1" applyAlignment="1">
      <alignment horizontal="right" wrapText="1"/>
    </xf>
    <xf numFmtId="0" fontId="84" fillId="25" borderId="19" xfId="63" applyFont="1" applyFill="1" applyBorder="1" applyAlignment="1">
      <alignment horizontal="right" vertical="center"/>
    </xf>
    <xf numFmtId="0" fontId="77" fillId="26" borderId="0" xfId="63" applyFont="1" applyFill="1"/>
    <xf numFmtId="0" fontId="77" fillId="0" borderId="0" xfId="63" applyFont="1"/>
    <xf numFmtId="0" fontId="84" fillId="25" borderId="19" xfId="63" applyFont="1" applyFill="1" applyBorder="1"/>
    <xf numFmtId="0" fontId="77" fillId="25" borderId="0" xfId="63" applyFont="1" applyFill="1" applyAlignment="1"/>
    <xf numFmtId="0" fontId="77" fillId="25" borderId="0" xfId="63" applyFont="1" applyFill="1" applyBorder="1" applyAlignment="1"/>
    <xf numFmtId="4" fontId="76" fillId="27" borderId="0" xfId="40" applyNumberFormat="1" applyFont="1" applyFill="1" applyBorder="1" applyAlignment="1">
      <alignment horizontal="right" wrapText="1"/>
    </xf>
    <xf numFmtId="0" fontId="84" fillId="25" borderId="19" xfId="63" applyFont="1" applyFill="1" applyBorder="1" applyAlignment="1"/>
    <xf numFmtId="0" fontId="77" fillId="26" borderId="0" xfId="63" applyFont="1" applyFill="1" applyAlignment="1"/>
    <xf numFmtId="0" fontId="77" fillId="0" borderId="0" xfId="63" applyFont="1" applyAlignment="1"/>
    <xf numFmtId="0" fontId="76" fillId="27" borderId="0" xfId="66" applyFont="1" applyFill="1" applyBorder="1" applyAlignment="1">
      <alignment horizontal="left" indent="1"/>
    </xf>
    <xf numFmtId="0" fontId="79" fillId="27" borderId="0" xfId="66" applyFont="1" applyFill="1" applyBorder="1" applyAlignment="1">
      <alignment horizontal="left" indent="4"/>
    </xf>
    <xf numFmtId="0" fontId="76" fillId="27" borderId="0" xfId="66" applyFont="1" applyFill="1" applyBorder="1" applyAlignment="1">
      <alignment horizontal="left"/>
    </xf>
    <xf numFmtId="4" fontId="76" fillId="27" borderId="0" xfId="40" applyNumberFormat="1" applyFont="1" applyFill="1" applyBorder="1" applyAlignment="1">
      <alignment horizontal="right" vertical="center" wrapText="1"/>
    </xf>
    <xf numFmtId="0" fontId="76" fillId="27" borderId="0" xfId="40" applyFont="1" applyFill="1" applyBorder="1" applyAlignment="1">
      <alignment horizontal="left" indent="1"/>
    </xf>
    <xf numFmtId="0" fontId="76" fillId="27" borderId="0" xfId="40" applyFont="1" applyFill="1" applyBorder="1"/>
    <xf numFmtId="0" fontId="77" fillId="25" borderId="0" xfId="63" applyFont="1" applyFill="1" applyAlignment="1">
      <alignment horizontal="left" vertical="top"/>
    </xf>
    <xf numFmtId="0" fontId="77" fillId="25" borderId="0" xfId="63" applyFont="1" applyFill="1" applyBorder="1" applyAlignment="1">
      <alignment horizontal="left" vertical="top"/>
    </xf>
    <xf numFmtId="0" fontId="22" fillId="26" borderId="0" xfId="63" applyFont="1" applyFill="1" applyBorder="1" applyAlignment="1">
      <alignment horizontal="left" vertical="top"/>
    </xf>
    <xf numFmtId="0" fontId="76" fillId="27" borderId="0" xfId="40" applyFont="1" applyFill="1" applyBorder="1" applyAlignment="1">
      <alignment horizontal="left" vertical="top"/>
    </xf>
    <xf numFmtId="0" fontId="77" fillId="26" borderId="0" xfId="63" applyFont="1" applyFill="1" applyAlignment="1">
      <alignment horizontal="left" vertical="top"/>
    </xf>
    <xf numFmtId="0" fontId="84" fillId="25" borderId="19" xfId="63" applyFont="1" applyFill="1" applyBorder="1" applyAlignment="1">
      <alignment horizontal="left" vertical="top"/>
    </xf>
    <xf numFmtId="0" fontId="77" fillId="0" borderId="0" xfId="63" applyFont="1" applyAlignment="1">
      <alignment horizontal="left" vertical="top"/>
    </xf>
    <xf numFmtId="1" fontId="17" fillId="26" borderId="12" xfId="63" applyNumberFormat="1" applyFont="1" applyFill="1" applyBorder="1" applyAlignment="1">
      <alignment horizontal="center" vertical="center" wrapText="1"/>
    </xf>
    <xf numFmtId="0" fontId="8" fillId="25" borderId="0" xfId="63" applyFont="1" applyFill="1" applyAlignment="1"/>
    <xf numFmtId="0" fontId="48" fillId="24" borderId="0" xfId="40" applyFont="1" applyFill="1" applyBorder="1" applyAlignment="1">
      <alignment horizontal="left" vertical="center"/>
    </xf>
    <xf numFmtId="3" fontId="86" fillId="25" borderId="0" xfId="63" applyNumberFormat="1" applyFont="1" applyFill="1" applyBorder="1" applyAlignment="1"/>
    <xf numFmtId="0" fontId="17" fillId="25" borderId="0" xfId="63" applyFont="1" applyFill="1" applyBorder="1" applyAlignment="1">
      <alignment horizontal="left" wrapText="1" indent="1"/>
    </xf>
    <xf numFmtId="0" fontId="47" fillId="25" borderId="0" xfId="63" applyFont="1" applyFill="1" applyBorder="1" applyAlignment="1">
      <alignment horizontal="left" indent="1"/>
    </xf>
    <xf numFmtId="0" fontId="17" fillId="26" borderId="0" xfId="63" applyFont="1" applyFill="1" applyBorder="1" applyAlignment="1">
      <alignment horizontal="left" wrapText="1" indent="1"/>
    </xf>
    <xf numFmtId="0" fontId="84" fillId="25" borderId="19" xfId="63" applyFont="1" applyFill="1" applyBorder="1" applyAlignment="1">
      <alignment horizontal="left" indent="1"/>
    </xf>
    <xf numFmtId="3" fontId="86" fillId="25" borderId="0" xfId="63" applyNumberFormat="1" applyFont="1" applyFill="1" applyBorder="1" applyAlignment="1">
      <alignment horizontal="left" indent="1"/>
    </xf>
    <xf numFmtId="0" fontId="17" fillId="0" borderId="0" xfId="63" applyFont="1" applyBorder="1" applyAlignment="1">
      <alignment horizontal="left" wrapText="1" indent="1"/>
    </xf>
    <xf numFmtId="0" fontId="47" fillId="26" borderId="0" xfId="63" applyFont="1" applyFill="1" applyBorder="1" applyAlignment="1">
      <alignment horizontal="left" indent="1"/>
    </xf>
    <xf numFmtId="0" fontId="8" fillId="26" borderId="0" xfId="63" applyFill="1" applyAlignment="1">
      <alignment horizontal="left" indent="1"/>
    </xf>
    <xf numFmtId="0" fontId="8" fillId="26" borderId="0" xfId="63" applyFill="1" applyBorder="1" applyAlignment="1">
      <alignment horizontal="left" indent="1"/>
    </xf>
    <xf numFmtId="0" fontId="8" fillId="0" borderId="0" xfId="63" applyAlignment="1">
      <alignment horizontal="left" indent="1"/>
    </xf>
    <xf numFmtId="0" fontId="17" fillId="25" borderId="0" xfId="227" applyFont="1" applyFill="1" applyBorder="1" applyAlignment="1">
      <alignment horizontal="center" vertical="center" wrapText="1"/>
    </xf>
    <xf numFmtId="0" fontId="47" fillId="25" borderId="0" xfId="227" applyFont="1" applyFill="1" applyBorder="1"/>
    <xf numFmtId="3" fontId="140" fillId="26" borderId="0" xfId="63" applyNumberFormat="1" applyFont="1" applyFill="1" applyBorder="1" applyAlignment="1">
      <alignment horizontal="center"/>
    </xf>
    <xf numFmtId="3" fontId="140" fillId="26" borderId="0" xfId="63" applyNumberFormat="1" applyFont="1" applyFill="1" applyBorder="1" applyAlignment="1">
      <alignment horizontal="right"/>
    </xf>
    <xf numFmtId="1" fontId="17" fillId="26" borderId="0" xfId="227" applyNumberFormat="1" applyFont="1" applyFill="1" applyBorder="1" applyAlignment="1">
      <alignment horizontal="center" vertical="center" wrapText="1"/>
    </xf>
    <xf numFmtId="0" fontId="17" fillId="0" borderId="0" xfId="227" applyFont="1" applyBorder="1" applyAlignment="1">
      <alignment horizontal="center" vertical="center" wrapText="1"/>
    </xf>
    <xf numFmtId="0" fontId="46" fillId="26" borderId="0" xfId="227" applyFont="1" applyFill="1" applyBorder="1" applyAlignment="1"/>
    <xf numFmtId="0" fontId="11" fillId="25" borderId="0" xfId="0" applyFont="1" applyFill="1" applyBorder="1"/>
    <xf numFmtId="0" fontId="17" fillId="25" borderId="0" xfId="70" applyFont="1" applyFill="1" applyBorder="1" applyAlignment="1">
      <alignment horizontal="left"/>
    </xf>
    <xf numFmtId="0" fontId="15" fillId="25" borderId="22" xfId="70" applyFont="1" applyFill="1" applyBorder="1" applyAlignment="1">
      <alignment horizontal="left"/>
    </xf>
    <xf numFmtId="3" fontId="84" fillId="26" borderId="0" xfId="70" applyNumberFormat="1" applyFont="1" applyFill="1" applyBorder="1" applyAlignment="1">
      <alignment horizontal="left"/>
    </xf>
    <xf numFmtId="0" fontId="17" fillId="25" borderId="12" xfId="51" applyFont="1" applyFill="1" applyBorder="1" applyAlignment="1">
      <alignment horizontal="center" vertical="center"/>
    </xf>
    <xf numFmtId="0" fontId="22" fillId="24" borderId="0" xfId="61" applyFont="1" applyFill="1" applyBorder="1" applyAlignment="1">
      <alignment horizontal="left" wrapText="1"/>
    </xf>
    <xf numFmtId="0" fontId="16" fillId="25" borderId="0" xfId="0" applyFont="1" applyFill="1" applyBorder="1"/>
    <xf numFmtId="0" fontId="39" fillId="25" borderId="0" xfId="0" applyFont="1" applyFill="1" applyBorder="1" applyAlignment="1">
      <alignment horizontal="left"/>
    </xf>
    <xf numFmtId="0" fontId="14" fillId="25" borderId="22" xfId="70" applyFont="1" applyFill="1" applyBorder="1" applyAlignment="1">
      <alignment horizontal="left"/>
    </xf>
    <xf numFmtId="0" fontId="9" fillId="25" borderId="22" xfId="70" applyFont="1" applyFill="1" applyBorder="1"/>
    <xf numFmtId="0" fontId="18" fillId="25" borderId="22" xfId="70" applyFont="1" applyFill="1" applyBorder="1"/>
    <xf numFmtId="0" fontId="127" fillId="25" borderId="0" xfId="70" applyFont="1" applyFill="1" applyBorder="1"/>
    <xf numFmtId="0" fontId="44" fillId="0" borderId="0" xfId="70" applyFont="1" applyBorder="1"/>
    <xf numFmtId="173" fontId="18" fillId="25" borderId="0" xfId="70" applyNumberFormat="1" applyFont="1" applyFill="1" applyBorder="1" applyAlignment="1"/>
    <xf numFmtId="0" fontId="120" fillId="25" borderId="20" xfId="70" applyFont="1" applyFill="1" applyBorder="1" applyAlignment="1">
      <alignment vertical="center"/>
    </xf>
    <xf numFmtId="0" fontId="20" fillId="38" borderId="79" xfId="70" applyFont="1" applyFill="1" applyBorder="1" applyAlignment="1">
      <alignment horizontal="center" vertical="center"/>
    </xf>
    <xf numFmtId="0" fontId="15" fillId="25" borderId="22" xfId="70" applyFont="1" applyFill="1" applyBorder="1" applyAlignment="1"/>
    <xf numFmtId="0" fontId="15" fillId="25" borderId="23" xfId="70" applyFont="1" applyFill="1" applyBorder="1" applyAlignment="1"/>
    <xf numFmtId="0" fontId="77" fillId="25" borderId="0" xfId="70" applyFont="1" applyFill="1" applyBorder="1"/>
    <xf numFmtId="0" fontId="80" fillId="25" borderId="0" xfId="70" applyFont="1" applyFill="1" applyBorder="1" applyAlignment="1">
      <alignment vertical="center"/>
    </xf>
    <xf numFmtId="0" fontId="30" fillId="25" borderId="0" xfId="70" applyFont="1" applyFill="1" applyBorder="1"/>
    <xf numFmtId="0" fontId="76" fillId="25" borderId="0" xfId="70" applyFont="1" applyFill="1" applyBorder="1"/>
    <xf numFmtId="3" fontId="8" fillId="26" borderId="19" xfId="70" applyNumberFormat="1" applyFill="1" applyBorder="1" applyAlignment="1">
      <alignment horizontal="center"/>
    </xf>
    <xf numFmtId="3" fontId="17" fillId="26" borderId="19" xfId="40" applyNumberFormat="1" applyFont="1" applyFill="1" applyBorder="1" applyAlignment="1">
      <alignment horizontal="right" wrapText="1"/>
    </xf>
    <xf numFmtId="164" fontId="76" fillId="26" borderId="19" xfId="40" applyNumberFormat="1" applyFont="1" applyFill="1" applyBorder="1" applyAlignment="1">
      <alignment horizontal="right" indent="1"/>
    </xf>
    <xf numFmtId="0" fontId="77" fillId="26" borderId="19" xfId="70" applyFont="1" applyFill="1" applyBorder="1"/>
    <xf numFmtId="0" fontId="8" fillId="26" borderId="19" xfId="70" applyFill="1" applyBorder="1"/>
    <xf numFmtId="165" fontId="77" fillId="26" borderId="19" xfId="70" applyNumberFormat="1" applyFont="1" applyFill="1" applyBorder="1" applyAlignment="1">
      <alignment horizontal="center" vertical="center"/>
    </xf>
    <xf numFmtId="165" fontId="8" fillId="26" borderId="19" xfId="70" applyNumberFormat="1" applyFont="1" applyFill="1" applyBorder="1" applyAlignment="1">
      <alignment horizontal="center" vertical="center"/>
    </xf>
    <xf numFmtId="0" fontId="80" fillId="26" borderId="19" xfId="70" applyFont="1" applyFill="1" applyBorder="1" applyAlignment="1">
      <alignment vertical="center"/>
    </xf>
    <xf numFmtId="165" fontId="30" fillId="26" borderId="19" xfId="70" applyNumberFormat="1" applyFont="1" applyFill="1" applyBorder="1" applyAlignment="1">
      <alignment horizontal="center" vertical="center"/>
    </xf>
    <xf numFmtId="165" fontId="76" fillId="26" borderId="19" xfId="70" applyNumberFormat="1" applyFont="1" applyFill="1" applyBorder="1" applyAlignment="1">
      <alignment horizontal="center" vertical="center"/>
    </xf>
    <xf numFmtId="0" fontId="123" fillId="25" borderId="19" xfId="68" applyNumberFormat="1" applyFont="1" applyFill="1" applyBorder="1" applyAlignment="1" applyProtection="1">
      <alignment vertical="justify" wrapText="1"/>
      <protection locked="0"/>
    </xf>
    <xf numFmtId="3" fontId="17" fillId="26" borderId="18" xfId="40" applyNumberFormat="1" applyFont="1" applyFill="1" applyBorder="1" applyAlignment="1">
      <alignment horizontal="right" wrapText="1"/>
    </xf>
    <xf numFmtId="3" fontId="15" fillId="26" borderId="21" xfId="70" applyNumberFormat="1" applyFont="1" applyFill="1" applyBorder="1" applyAlignment="1">
      <alignment horizontal="center"/>
    </xf>
    <xf numFmtId="0" fontId="0" fillId="26" borderId="23" xfId="51" applyFont="1" applyFill="1" applyBorder="1"/>
    <xf numFmtId="0" fontId="0" fillId="26" borderId="20" xfId="51" applyFont="1" applyFill="1" applyBorder="1"/>
    <xf numFmtId="0" fontId="8" fillId="26" borderId="20" xfId="51" applyFont="1" applyFill="1" applyBorder="1"/>
    <xf numFmtId="0" fontId="47" fillId="26" borderId="20" xfId="51" applyFont="1" applyFill="1" applyBorder="1"/>
    <xf numFmtId="0" fontId="100" fillId="27" borderId="20" xfId="61" applyFont="1" applyFill="1" applyBorder="1" applyAlignment="1">
      <alignment horizontal="left" indent="1"/>
    </xf>
    <xf numFmtId="0" fontId="101" fillId="26" borderId="20" xfId="51" applyFont="1" applyFill="1" applyBorder="1"/>
    <xf numFmtId="49" fontId="11" fillId="25" borderId="0" xfId="51" applyNumberFormat="1" applyFont="1" applyFill="1" applyBorder="1"/>
    <xf numFmtId="0" fontId="15" fillId="25" borderId="0" xfId="51" applyFont="1" applyFill="1" applyBorder="1" applyAlignment="1">
      <alignment horizontal="center"/>
    </xf>
    <xf numFmtId="0" fontId="16" fillId="26" borderId="0" xfId="51" applyFont="1" applyFill="1" applyBorder="1"/>
    <xf numFmtId="0" fontId="11" fillId="26" borderId="0" xfId="51" applyFont="1" applyFill="1" applyBorder="1"/>
    <xf numFmtId="0" fontId="34" fillId="26" borderId="0" xfId="51" applyFont="1" applyFill="1" applyBorder="1"/>
    <xf numFmtId="0" fontId="12" fillId="26" borderId="0" xfId="51" applyFont="1" applyFill="1" applyBorder="1"/>
    <xf numFmtId="0" fontId="71" fillId="26" borderId="0" xfId="51" applyFont="1" applyFill="1" applyBorder="1"/>
    <xf numFmtId="0" fontId="65" fillId="26" borderId="0" xfId="51" applyFont="1" applyFill="1" applyBorder="1"/>
    <xf numFmtId="0" fontId="15" fillId="25" borderId="0" xfId="51" applyFont="1" applyFill="1" applyBorder="1"/>
    <xf numFmtId="0" fontId="65" fillId="25" borderId="0" xfId="51" applyFont="1" applyFill="1" applyBorder="1"/>
    <xf numFmtId="173" fontId="18" fillId="25" borderId="0" xfId="52" applyNumberFormat="1" applyFont="1" applyFill="1" applyBorder="1" applyAlignment="1"/>
    <xf numFmtId="0" fontId="18" fillId="25" borderId="0" xfId="51" applyNumberFormat="1" applyFont="1" applyFill="1" applyBorder="1" applyAlignment="1"/>
    <xf numFmtId="0" fontId="20" fillId="30" borderId="20" xfId="52" applyFont="1" applyFill="1" applyBorder="1" applyAlignment="1">
      <alignment horizontal="center" vertical="center"/>
    </xf>
    <xf numFmtId="0" fontId="38" fillId="25" borderId="19" xfId="0" applyFont="1" applyFill="1" applyBorder="1" applyAlignment="1">
      <alignment vertical="center"/>
    </xf>
    <xf numFmtId="0" fontId="38" fillId="25" borderId="19" xfId="0" applyFont="1" applyFill="1" applyBorder="1"/>
    <xf numFmtId="0" fontId="17" fillId="26" borderId="18" xfId="0" applyFont="1" applyFill="1" applyBorder="1" applyAlignment="1"/>
    <xf numFmtId="4" fontId="44" fillId="26" borderId="0" xfId="70" applyNumberFormat="1" applyFont="1" applyFill="1" applyBorder="1" applyAlignment="1">
      <alignment horizontal="right" vertical="center"/>
    </xf>
    <xf numFmtId="0" fontId="119" fillId="27" borderId="0" xfId="40" applyFont="1" applyFill="1" applyBorder="1" applyAlignment="1">
      <alignment vertical="center"/>
    </xf>
    <xf numFmtId="0" fontId="8" fillId="25" borderId="20" xfId="70" applyFill="1" applyBorder="1" applyAlignment="1">
      <alignment vertical="top"/>
    </xf>
    <xf numFmtId="0" fontId="18" fillId="25" borderId="0" xfId="70" applyFont="1" applyFill="1" applyBorder="1" applyAlignment="1">
      <alignment vertical="top"/>
    </xf>
    <xf numFmtId="0" fontId="17" fillId="25" borderId="0" xfId="70" applyFont="1" applyFill="1" applyBorder="1" applyAlignment="1">
      <alignment horizontal="right" vertical="top"/>
    </xf>
    <xf numFmtId="0" fontId="119" fillId="27" borderId="0" xfId="40" applyFont="1" applyFill="1" applyBorder="1" applyAlignment="1">
      <alignment vertical="top"/>
    </xf>
    <xf numFmtId="164" fontId="18" fillId="27" borderId="48" xfId="40" applyNumberFormat="1" applyFont="1" applyFill="1" applyBorder="1" applyAlignment="1">
      <alignment horizontal="center" wrapText="1"/>
    </xf>
    <xf numFmtId="0" fontId="18" fillId="24" borderId="0" xfId="40" applyFont="1" applyFill="1" applyBorder="1" applyAlignment="1" applyProtection="1">
      <alignment horizontal="left" indent="1"/>
    </xf>
    <xf numFmtId="0" fontId="8" fillId="25" borderId="0" xfId="227" applyFill="1" applyBorder="1" applyProtection="1"/>
    <xf numFmtId="0" fontId="8" fillId="25" borderId="18" xfId="227" applyFill="1" applyBorder="1" applyProtection="1"/>
    <xf numFmtId="0" fontId="19" fillId="25" borderId="18" xfId="227" applyFont="1" applyFill="1" applyBorder="1" applyAlignment="1" applyProtection="1">
      <alignment horizontal="left"/>
    </xf>
    <xf numFmtId="0" fontId="8" fillId="26" borderId="0" xfId="227" applyFill="1" applyBorder="1" applyProtection="1"/>
    <xf numFmtId="0" fontId="8" fillId="25" borderId="0" xfId="227" applyFill="1" applyProtection="1"/>
    <xf numFmtId="0" fontId="8" fillId="0" borderId="0" xfId="227" applyProtection="1">
      <protection locked="0"/>
    </xf>
    <xf numFmtId="0" fontId="8" fillId="25" borderId="19" xfId="227" applyFill="1" applyBorder="1" applyProtection="1"/>
    <xf numFmtId="0" fontId="8" fillId="0" borderId="0" xfId="227" applyProtection="1"/>
    <xf numFmtId="0" fontId="66" fillId="25" borderId="0" xfId="227" applyFont="1" applyFill="1" applyBorder="1" applyProtection="1"/>
    <xf numFmtId="0" fontId="8" fillId="25" borderId="19" xfId="227" applyFill="1" applyBorder="1" applyAlignment="1" applyProtection="1">
      <alignment vertical="center"/>
    </xf>
    <xf numFmtId="0" fontId="8" fillId="25" borderId="0" xfId="227" applyFill="1" applyBorder="1" applyAlignment="1" applyProtection="1">
      <alignment vertical="center"/>
    </xf>
    <xf numFmtId="0" fontId="8" fillId="25" borderId="0" xfId="227" applyFill="1" applyAlignment="1" applyProtection="1">
      <alignment vertical="center"/>
    </xf>
    <xf numFmtId="0" fontId="8" fillId="0" borderId="0" xfId="227" applyAlignment="1" applyProtection="1">
      <alignment vertical="center"/>
      <protection locked="0"/>
    </xf>
    <xf numFmtId="0" fontId="19" fillId="25" borderId="0" xfId="227" applyFont="1" applyFill="1" applyBorder="1" applyProtection="1"/>
    <xf numFmtId="0" fontId="17" fillId="25" borderId="0" xfId="227" applyFont="1" applyFill="1" applyBorder="1" applyAlignment="1" applyProtection="1">
      <alignment horizontal="center" vertical="center"/>
    </xf>
    <xf numFmtId="0" fontId="17" fillId="25" borderId="13" xfId="227" applyFont="1" applyFill="1" applyBorder="1" applyAlignment="1" applyProtection="1">
      <alignment horizontal="right" vertical="center"/>
    </xf>
    <xf numFmtId="0" fontId="17" fillId="25" borderId="13" xfId="227" applyFont="1" applyFill="1" applyBorder="1" applyAlignment="1" applyProtection="1">
      <alignment horizontal="center" vertical="center"/>
    </xf>
    <xf numFmtId="0" fontId="17" fillId="25" borderId="13" xfId="227" applyFont="1" applyFill="1" applyBorder="1" applyAlignment="1" applyProtection="1">
      <alignment vertical="center"/>
    </xf>
    <xf numFmtId="0" fontId="17" fillId="25" borderId="13" xfId="227" applyFont="1" applyFill="1" applyBorder="1" applyAlignment="1" applyProtection="1">
      <alignment horizontal="center"/>
    </xf>
    <xf numFmtId="0" fontId="17" fillId="25" borderId="13" xfId="227" applyFont="1" applyFill="1" applyBorder="1" applyAlignment="1" applyProtection="1">
      <alignment horizontal="right"/>
    </xf>
    <xf numFmtId="0" fontId="17" fillId="25" borderId="13" xfId="227" applyFont="1" applyFill="1" applyBorder="1" applyAlignment="1" applyProtection="1"/>
    <xf numFmtId="0" fontId="16" fillId="25" borderId="0" xfId="227" applyFont="1" applyFill="1" applyBorder="1" applyProtection="1"/>
    <xf numFmtId="0" fontId="62" fillId="25" borderId="19" xfId="227" applyFont="1" applyFill="1" applyBorder="1" applyProtection="1"/>
    <xf numFmtId="0" fontId="62" fillId="25" borderId="0" xfId="227" applyFont="1" applyFill="1" applyBorder="1" applyProtection="1"/>
    <xf numFmtId="0" fontId="62" fillId="25" borderId="0" xfId="227" applyFont="1" applyFill="1" applyProtection="1"/>
    <xf numFmtId="0" fontId="62" fillId="0" borderId="0" xfId="227" applyFont="1" applyProtection="1">
      <protection locked="0"/>
    </xf>
    <xf numFmtId="0" fontId="11" fillId="25" borderId="0" xfId="227" applyFont="1" applyFill="1" applyBorder="1" applyProtection="1"/>
    <xf numFmtId="0" fontId="19" fillId="0" borderId="0" xfId="227" applyFont="1" applyBorder="1" applyProtection="1"/>
    <xf numFmtId="0" fontId="65" fillId="25" borderId="0" xfId="227" applyFont="1" applyFill="1" applyBorder="1" applyProtection="1"/>
    <xf numFmtId="0" fontId="63" fillId="25" borderId="19" xfId="227" applyFont="1" applyFill="1" applyBorder="1" applyProtection="1"/>
    <xf numFmtId="0" fontId="63" fillId="25" borderId="0" xfId="227" applyFont="1" applyFill="1" applyBorder="1" applyProtection="1"/>
    <xf numFmtId="0" fontId="69" fillId="25" borderId="0" xfId="227" applyFont="1" applyFill="1" applyBorder="1" applyProtection="1"/>
    <xf numFmtId="0" fontId="63" fillId="25" borderId="0" xfId="227" applyFont="1" applyFill="1" applyProtection="1"/>
    <xf numFmtId="0" fontId="63" fillId="0" borderId="0" xfId="227" applyFont="1" applyProtection="1">
      <protection locked="0"/>
    </xf>
    <xf numFmtId="0" fontId="47" fillId="25" borderId="19" xfId="227" applyFont="1" applyFill="1" applyBorder="1" applyProtection="1"/>
    <xf numFmtId="0" fontId="47" fillId="25" borderId="0" xfId="227" applyFont="1" applyFill="1" applyBorder="1" applyProtection="1"/>
    <xf numFmtId="3" fontId="18" fillId="25" borderId="0" xfId="227" applyNumberFormat="1" applyFont="1" applyFill="1" applyBorder="1" applyAlignment="1" applyProtection="1">
      <alignment horizontal="center"/>
    </xf>
    <xf numFmtId="0" fontId="12" fillId="25" borderId="0" xfId="227" applyFont="1" applyFill="1" applyBorder="1" applyProtection="1"/>
    <xf numFmtId="0" fontId="47" fillId="25" borderId="0" xfId="227" applyFont="1" applyFill="1" applyProtection="1"/>
    <xf numFmtId="0" fontId="47" fillId="0" borderId="0" xfId="227" applyFont="1" applyProtection="1">
      <protection locked="0"/>
    </xf>
    <xf numFmtId="0" fontId="17" fillId="25" borderId="11" xfId="227" applyFont="1" applyFill="1" applyBorder="1" applyAlignment="1" applyProtection="1">
      <alignment horizontal="center"/>
    </xf>
    <xf numFmtId="0" fontId="17" fillId="25" borderId="12" xfId="227" applyFont="1" applyFill="1" applyBorder="1" applyAlignment="1" applyProtection="1">
      <alignment horizontal="center"/>
    </xf>
    <xf numFmtId="167" fontId="76" fillId="25" borderId="0" xfId="227" applyNumberFormat="1" applyFont="1" applyFill="1" applyBorder="1" applyAlignment="1" applyProtection="1">
      <alignment horizontal="right"/>
    </xf>
    <xf numFmtId="167" fontId="76" fillId="26" borderId="0" xfId="227" applyNumberFormat="1" applyFont="1" applyFill="1" applyBorder="1" applyAlignment="1" applyProtection="1">
      <alignment horizontal="right"/>
    </xf>
    <xf numFmtId="0" fontId="61" fillId="25" borderId="0" xfId="227" applyFont="1" applyFill="1" applyBorder="1" applyAlignment="1" applyProtection="1">
      <alignment horizontal="left"/>
    </xf>
    <xf numFmtId="167" fontId="18" fillId="25" borderId="0" xfId="227" applyNumberFormat="1" applyFont="1" applyFill="1" applyBorder="1" applyAlignment="1" applyProtection="1">
      <alignment horizontal="right"/>
    </xf>
    <xf numFmtId="167" fontId="18" fillId="26" borderId="0" xfId="227" applyNumberFormat="1" applyFont="1" applyFill="1" applyBorder="1" applyAlignment="1" applyProtection="1">
      <alignment horizontal="right"/>
    </xf>
    <xf numFmtId="167" fontId="17" fillId="25" borderId="0" xfId="227" applyNumberFormat="1" applyFont="1" applyFill="1" applyBorder="1" applyAlignment="1" applyProtection="1">
      <alignment horizontal="right"/>
    </xf>
    <xf numFmtId="167" fontId="17" fillId="26" borderId="0" xfId="227" applyNumberFormat="1" applyFont="1" applyFill="1" applyBorder="1" applyAlignment="1" applyProtection="1">
      <alignment horizontal="right"/>
    </xf>
    <xf numFmtId="167" fontId="18" fillId="26" borderId="0" xfId="227" applyNumberFormat="1" applyFont="1" applyFill="1" applyBorder="1" applyAlignment="1" applyProtection="1">
      <alignment horizontal="right"/>
      <protection locked="0"/>
    </xf>
    <xf numFmtId="0" fontId="67" fillId="25" borderId="0" xfId="227" applyFont="1" applyFill="1" applyBorder="1" applyAlignment="1" applyProtection="1">
      <alignment horizontal="center"/>
    </xf>
    <xf numFmtId="0" fontId="35" fillId="25" borderId="0" xfId="227" applyFont="1" applyFill="1" applyBorder="1" applyProtection="1"/>
    <xf numFmtId="0" fontId="82" fillId="25" borderId="0" xfId="227" applyFont="1" applyFill="1" applyBorder="1" applyAlignment="1" applyProtection="1">
      <alignment horizontal="left"/>
    </xf>
    <xf numFmtId="1" fontId="18" fillId="25" borderId="0" xfId="227" applyNumberFormat="1" applyFont="1" applyFill="1" applyBorder="1" applyAlignment="1" applyProtection="1">
      <alignment horizontal="center"/>
    </xf>
    <xf numFmtId="0" fontId="8" fillId="26" borderId="18" xfId="227" applyFill="1" applyBorder="1" applyProtection="1"/>
    <xf numFmtId="0" fontId="17" fillId="25" borderId="18" xfId="227" applyFont="1" applyFill="1" applyBorder="1" applyAlignment="1" applyProtection="1">
      <alignment horizontal="right"/>
    </xf>
    <xf numFmtId="0" fontId="15" fillId="25" borderId="22" xfId="227" applyFont="1" applyFill="1" applyBorder="1" applyAlignment="1" applyProtection="1">
      <alignment horizontal="left"/>
    </xf>
    <xf numFmtId="0" fontId="22" fillId="25" borderId="22" xfId="227" applyFont="1" applyFill="1" applyBorder="1" applyProtection="1"/>
    <xf numFmtId="0" fontId="47" fillId="25" borderId="22" xfId="227" applyFont="1" applyFill="1" applyBorder="1" applyAlignment="1" applyProtection="1">
      <alignment horizontal="left"/>
    </xf>
    <xf numFmtId="0" fontId="8" fillId="25" borderId="22" xfId="227" applyFill="1" applyBorder="1" applyProtection="1"/>
    <xf numFmtId="0" fontId="8" fillId="25" borderId="21" xfId="227" applyFill="1" applyBorder="1" applyProtection="1"/>
    <xf numFmtId="0" fontId="22" fillId="0" borderId="0" xfId="227" applyFont="1" applyBorder="1" applyAlignment="1" applyProtection="1"/>
    <xf numFmtId="0" fontId="17" fillId="25" borderId="0" xfId="227" applyFont="1" applyFill="1" applyBorder="1" applyAlignment="1" applyProtection="1">
      <alignment horizontal="center"/>
    </xf>
    <xf numFmtId="0" fontId="8" fillId="25" borderId="0" xfId="227" applyFill="1" applyBorder="1" applyAlignment="1" applyProtection="1">
      <alignment vertical="justify"/>
    </xf>
    <xf numFmtId="0" fontId="11" fillId="25" borderId="19" xfId="227" applyFont="1" applyFill="1" applyBorder="1" applyProtection="1"/>
    <xf numFmtId="0" fontId="64" fillId="25" borderId="0" xfId="227" applyFont="1" applyFill="1" applyBorder="1" applyProtection="1"/>
    <xf numFmtId="0" fontId="65" fillId="25" borderId="19" xfId="227" applyFont="1" applyFill="1" applyBorder="1" applyProtection="1"/>
    <xf numFmtId="0" fontId="9" fillId="25" borderId="0" xfId="227" applyFont="1" applyFill="1" applyBorder="1" applyProtection="1"/>
    <xf numFmtId="0" fontId="19" fillId="25" borderId="0" xfId="227" applyFont="1" applyFill="1" applyProtection="1"/>
    <xf numFmtId="0" fontId="18" fillId="25" borderId="0" xfId="227" applyFont="1" applyFill="1" applyBorder="1" applyProtection="1"/>
    <xf numFmtId="0" fontId="16" fillId="25" borderId="19" xfId="227" applyFont="1" applyFill="1" applyBorder="1" applyProtection="1"/>
    <xf numFmtId="0" fontId="19" fillId="0" borderId="0" xfId="227" applyFont="1" applyProtection="1">
      <protection locked="0"/>
    </xf>
    <xf numFmtId="0" fontId="17" fillId="25" borderId="0" xfId="227" applyFont="1" applyFill="1" applyBorder="1" applyAlignment="1" applyProtection="1">
      <alignment horizontal="left"/>
    </xf>
    <xf numFmtId="0" fontId="12" fillId="25" borderId="19" xfId="227" applyFont="1" applyFill="1" applyBorder="1" applyProtection="1"/>
    <xf numFmtId="165" fontId="18" fillId="25" borderId="0" xfId="227" applyNumberFormat="1" applyFont="1" applyFill="1" applyBorder="1" applyAlignment="1" applyProtection="1">
      <alignment horizontal="center"/>
    </xf>
    <xf numFmtId="165" fontId="9" fillId="25" borderId="0" xfId="227" applyNumberFormat="1" applyFont="1" applyFill="1" applyBorder="1" applyAlignment="1" applyProtection="1">
      <alignment horizontal="center"/>
    </xf>
    <xf numFmtId="0" fontId="77" fillId="25" borderId="0" xfId="227" applyFont="1" applyFill="1" applyBorder="1" applyProtection="1"/>
    <xf numFmtId="168" fontId="76" fillId="25" borderId="0" xfId="227" applyNumberFormat="1" applyFont="1" applyFill="1" applyBorder="1" applyAlignment="1" applyProtection="1">
      <alignment horizontal="right"/>
    </xf>
    <xf numFmtId="168" fontId="76" fillId="26" borderId="0" xfId="227" applyNumberFormat="1" applyFont="1" applyFill="1" applyBorder="1" applyAlignment="1" applyProtection="1">
      <alignment horizontal="right"/>
    </xf>
    <xf numFmtId="168" fontId="18" fillId="25" borderId="0" xfId="227" applyNumberFormat="1" applyFont="1" applyFill="1" applyBorder="1" applyAlignment="1" applyProtection="1">
      <alignment horizontal="right"/>
    </xf>
    <xf numFmtId="168" fontId="18" fillId="26" borderId="0" xfId="227" applyNumberFormat="1" applyFont="1" applyFill="1" applyBorder="1" applyAlignment="1" applyProtection="1">
      <alignment horizontal="right"/>
    </xf>
    <xf numFmtId="168" fontId="17" fillId="25" borderId="0" xfId="227" applyNumberFormat="1" applyFont="1" applyFill="1" applyBorder="1" applyAlignment="1" applyProtection="1">
      <alignment horizontal="right"/>
    </xf>
    <xf numFmtId="168" fontId="17" fillId="26" borderId="0" xfId="227" applyNumberFormat="1" applyFont="1" applyFill="1" applyBorder="1" applyAlignment="1" applyProtection="1">
      <alignment horizontal="right"/>
    </xf>
    <xf numFmtId="0" fontId="18" fillId="25" borderId="0" xfId="227" applyFont="1" applyFill="1" applyBorder="1" applyAlignment="1" applyProtection="1">
      <alignment horizontal="left" indent="1"/>
    </xf>
    <xf numFmtId="0" fontId="34" fillId="25" borderId="19" xfId="227" applyFont="1" applyFill="1" applyBorder="1" applyProtection="1"/>
    <xf numFmtId="0" fontId="8" fillId="0" borderId="0" xfId="227" applyBorder="1" applyProtection="1"/>
    <xf numFmtId="0" fontId="82" fillId="25" borderId="0" xfId="227" applyFont="1" applyFill="1" applyBorder="1" applyAlignment="1" applyProtection="1">
      <alignment horizontal="left" vertical="center"/>
    </xf>
    <xf numFmtId="169" fontId="61" fillId="25" borderId="0" xfId="227" applyNumberFormat="1" applyFont="1" applyFill="1" applyBorder="1" applyAlignment="1" applyProtection="1">
      <alignment horizontal="center"/>
    </xf>
    <xf numFmtId="165" fontId="115" fillId="25" borderId="0" xfId="227" applyNumberFormat="1" applyFont="1" applyFill="1" applyBorder="1" applyAlignment="1" applyProtection="1">
      <alignment horizontal="center"/>
    </xf>
    <xf numFmtId="165" fontId="22" fillId="25" borderId="0" xfId="227" applyNumberFormat="1" applyFont="1" applyFill="1" applyBorder="1" applyAlignment="1" applyProtection="1">
      <alignment horizontal="right"/>
    </xf>
    <xf numFmtId="0" fontId="20" fillId="30" borderId="19" xfId="227" applyFont="1" applyFill="1" applyBorder="1" applyAlignment="1" applyProtection="1">
      <alignment horizontal="center" vertical="center"/>
    </xf>
    <xf numFmtId="0" fontId="8" fillId="25" borderId="18" xfId="227" applyFill="1" applyBorder="1" applyAlignment="1" applyProtection="1">
      <alignment horizontal="left"/>
    </xf>
    <xf numFmtId="0" fontId="15" fillId="25" borderId="23" xfId="227" applyFont="1" applyFill="1" applyBorder="1" applyAlignment="1" applyProtection="1">
      <alignment horizontal="left"/>
    </xf>
    <xf numFmtId="0" fontId="15" fillId="25" borderId="0" xfId="227" applyFont="1" applyFill="1" applyBorder="1" applyAlignment="1" applyProtection="1">
      <alignment horizontal="left"/>
    </xf>
    <xf numFmtId="0" fontId="47" fillId="25" borderId="0" xfId="227" applyFont="1" applyFill="1" applyBorder="1" applyAlignment="1" applyProtection="1">
      <alignment horizontal="left"/>
    </xf>
    <xf numFmtId="0" fontId="22" fillId="25" borderId="0" xfId="227" applyFont="1" applyFill="1" applyBorder="1" applyAlignment="1" applyProtection="1">
      <alignment horizontal="right"/>
    </xf>
    <xf numFmtId="0" fontId="15" fillId="25" borderId="20" xfId="227" applyFont="1" applyFill="1" applyBorder="1" applyAlignment="1" applyProtection="1">
      <alignment horizontal="left"/>
    </xf>
    <xf numFmtId="0" fontId="22" fillId="0" borderId="0" xfId="227" applyFont="1" applyBorder="1" applyAlignment="1" applyProtection="1">
      <alignment vertical="center"/>
    </xf>
    <xf numFmtId="0" fontId="8" fillId="25" borderId="20" xfId="227" applyFill="1" applyBorder="1" applyAlignment="1" applyProtection="1">
      <alignment vertical="center"/>
    </xf>
    <xf numFmtId="0" fontId="8" fillId="25" borderId="20" xfId="227" applyFill="1" applyBorder="1" applyProtection="1"/>
    <xf numFmtId="0" fontId="8" fillId="25" borderId="0" xfId="227" applyFill="1" applyBorder="1" applyAlignment="1" applyProtection="1"/>
    <xf numFmtId="0" fontId="17" fillId="25" borderId="0" xfId="227" applyFont="1" applyFill="1" applyBorder="1" applyAlignment="1" applyProtection="1">
      <alignment horizontal="center" vertical="distributed"/>
    </xf>
    <xf numFmtId="0" fontId="62" fillId="25" borderId="20" xfId="227" applyFont="1" applyFill="1" applyBorder="1" applyProtection="1"/>
    <xf numFmtId="0" fontId="29" fillId="25" borderId="0" xfId="227" applyFont="1" applyFill="1" applyProtection="1"/>
    <xf numFmtId="0" fontId="29" fillId="25" borderId="20" xfId="227" applyFont="1" applyFill="1" applyBorder="1" applyProtection="1"/>
    <xf numFmtId="0" fontId="29" fillId="25" borderId="0" xfId="227" applyFont="1" applyFill="1" applyBorder="1" applyProtection="1"/>
    <xf numFmtId="0" fontId="29" fillId="0" borderId="0" xfId="227" applyFont="1" applyProtection="1">
      <protection locked="0"/>
    </xf>
    <xf numFmtId="0" fontId="27" fillId="25" borderId="0" xfId="227" applyFont="1" applyFill="1" applyProtection="1"/>
    <xf numFmtId="0" fontId="19" fillId="25" borderId="20" xfId="227" applyFont="1" applyFill="1" applyBorder="1" applyProtection="1"/>
    <xf numFmtId="0" fontId="27" fillId="0" borderId="0" xfId="227" applyFont="1" applyProtection="1">
      <protection locked="0"/>
    </xf>
    <xf numFmtId="0" fontId="27" fillId="25" borderId="20" xfId="227" applyFont="1" applyFill="1" applyBorder="1" applyProtection="1"/>
    <xf numFmtId="0" fontId="30" fillId="25" borderId="20" xfId="227" applyFont="1" applyFill="1" applyBorder="1" applyProtection="1"/>
    <xf numFmtId="0" fontId="115" fillId="0" borderId="0" xfId="40" applyFont="1" applyFill="1" applyBorder="1" applyAlignment="1" applyProtection="1">
      <alignment horizontal="left" indent="1"/>
    </xf>
    <xf numFmtId="165" fontId="17" fillId="25" borderId="0" xfId="227" applyNumberFormat="1" applyFont="1" applyFill="1" applyBorder="1" applyAlignment="1" applyProtection="1">
      <alignment horizontal="center"/>
    </xf>
    <xf numFmtId="0" fontId="19" fillId="0" borderId="0" xfId="227" applyFont="1" applyProtection="1"/>
    <xf numFmtId="167" fontId="76" fillId="25" borderId="0" xfId="227" applyNumberFormat="1" applyFont="1" applyFill="1" applyBorder="1" applyAlignment="1" applyProtection="1">
      <alignment horizontal="right" indent="1"/>
    </xf>
    <xf numFmtId="167" fontId="76" fillId="26" borderId="0" xfId="227" applyNumberFormat="1" applyFont="1" applyFill="1" applyBorder="1" applyAlignment="1" applyProtection="1">
      <alignment horizontal="right" indent="1"/>
    </xf>
    <xf numFmtId="0" fontId="64" fillId="25" borderId="0" xfId="227" applyFont="1" applyFill="1" applyBorder="1" applyAlignment="1" applyProtection="1">
      <alignment horizontal="left"/>
    </xf>
    <xf numFmtId="167" fontId="18" fillId="25" borderId="0" xfId="227" applyNumberFormat="1" applyFont="1" applyFill="1" applyBorder="1" applyAlignment="1" applyProtection="1">
      <alignment horizontal="right" indent="1"/>
    </xf>
    <xf numFmtId="167" fontId="18" fillId="26" borderId="0" xfId="227" applyNumberFormat="1" applyFont="1" applyFill="1" applyBorder="1" applyAlignment="1" applyProtection="1">
      <alignment horizontal="right" indent="1"/>
    </xf>
    <xf numFmtId="167" fontId="17" fillId="25" borderId="0" xfId="227" applyNumberFormat="1" applyFont="1" applyFill="1" applyBorder="1" applyAlignment="1" applyProtection="1">
      <alignment horizontal="right" wrapText="1" indent="1"/>
    </xf>
    <xf numFmtId="168" fontId="17" fillId="25" borderId="0" xfId="227" applyNumberFormat="1" applyFont="1" applyFill="1" applyBorder="1" applyAlignment="1" applyProtection="1">
      <alignment horizontal="right" wrapText="1" indent="1"/>
    </xf>
    <xf numFmtId="168" fontId="17" fillId="26" borderId="0" xfId="227" applyNumberFormat="1" applyFont="1" applyFill="1" applyBorder="1" applyAlignment="1" applyProtection="1">
      <alignment horizontal="right" wrapText="1" indent="1"/>
    </xf>
    <xf numFmtId="167" fontId="18" fillId="25" borderId="0" xfId="227" applyNumberFormat="1" applyFont="1" applyFill="1" applyBorder="1" applyAlignment="1" applyProtection="1">
      <alignment horizontal="right" wrapText="1" indent="1"/>
    </xf>
    <xf numFmtId="168" fontId="18" fillId="25" borderId="0" xfId="227" applyNumberFormat="1" applyFont="1" applyFill="1" applyBorder="1" applyAlignment="1" applyProtection="1">
      <alignment horizontal="right" wrapText="1" indent="1"/>
    </xf>
    <xf numFmtId="168" fontId="18" fillId="26" borderId="0" xfId="227" applyNumberFormat="1" applyFont="1" applyFill="1" applyBorder="1" applyAlignment="1" applyProtection="1">
      <alignment horizontal="right" wrapText="1" indent="1"/>
    </xf>
    <xf numFmtId="0" fontId="116" fillId="25" borderId="0" xfId="227" applyFont="1" applyFill="1" applyProtection="1"/>
    <xf numFmtId="0" fontId="47" fillId="25" borderId="20" xfId="227" applyFont="1" applyFill="1" applyBorder="1" applyProtection="1"/>
    <xf numFmtId="164" fontId="68" fillId="25" borderId="0" xfId="227" applyNumberFormat="1" applyFont="1" applyFill="1" applyBorder="1" applyAlignment="1" applyProtection="1">
      <alignment horizontal="center"/>
    </xf>
    <xf numFmtId="0" fontId="116" fillId="0" borderId="0" xfId="227" applyFont="1" applyProtection="1">
      <protection locked="0"/>
    </xf>
    <xf numFmtId="0" fontId="20" fillId="30" borderId="20" xfId="227" applyFont="1" applyFill="1" applyBorder="1" applyAlignment="1" applyProtection="1">
      <alignment horizontal="center" vertical="center"/>
    </xf>
    <xf numFmtId="0" fontId="76" fillId="25" borderId="0" xfId="78" applyFont="1" applyFill="1" applyBorder="1" applyAlignment="1">
      <alignment horizontal="left" vertical="center"/>
    </xf>
    <xf numFmtId="0" fontId="17" fillId="0" borderId="0" xfId="70" applyFont="1" applyBorder="1" applyAlignment="1">
      <alignment horizontal="left" indent="1"/>
    </xf>
    <xf numFmtId="3" fontId="76" fillId="24" borderId="0" xfId="40" applyNumberFormat="1" applyFont="1" applyFill="1" applyBorder="1" applyAlignment="1">
      <alignment horizontal="left" vertical="center" wrapText="1"/>
    </xf>
    <xf numFmtId="0" fontId="17" fillId="25" borderId="12" xfId="78" applyFont="1" applyFill="1" applyBorder="1" applyAlignment="1">
      <alignment horizontal="center" vertical="center"/>
    </xf>
    <xf numFmtId="0" fontId="15" fillId="25" borderId="22" xfId="62" applyFont="1" applyFill="1" applyBorder="1" applyAlignment="1">
      <alignment horizontal="left"/>
    </xf>
    <xf numFmtId="0" fontId="15" fillId="28" borderId="0" xfId="63" applyFont="1" applyFill="1" applyBorder="1" applyAlignment="1">
      <alignment horizontal="left" vertical="center"/>
    </xf>
    <xf numFmtId="0" fontId="17" fillId="25" borderId="0" xfId="70" applyFont="1" applyFill="1" applyBorder="1" applyAlignment="1">
      <alignment horizontal="center" wrapText="1"/>
    </xf>
    <xf numFmtId="0" fontId="91" fillId="25" borderId="0" xfId="70" applyFont="1" applyFill="1" applyBorder="1" applyAlignment="1"/>
    <xf numFmtId="167" fontId="86" fillId="27" borderId="0" xfId="40" applyNumberFormat="1" applyFont="1" applyFill="1" applyBorder="1" applyAlignment="1">
      <alignment horizontal="right" wrapText="1" indent="1"/>
    </xf>
    <xf numFmtId="3" fontId="86" fillId="27" borderId="0" xfId="40" applyNumberFormat="1" applyFont="1" applyFill="1" applyBorder="1" applyAlignment="1">
      <alignment horizontal="right" wrapText="1" indent="1"/>
    </xf>
    <xf numFmtId="167" fontId="131" fillId="24" borderId="80" xfId="317" applyNumberFormat="1" applyFont="1" applyFill="1" applyBorder="1" applyAlignment="1">
      <alignment horizontal="left" vertical="center" indent="2"/>
    </xf>
    <xf numFmtId="3" fontId="88" fillId="24" borderId="0" xfId="40" applyNumberFormat="1" applyFont="1" applyFill="1" applyBorder="1" applyAlignment="1">
      <alignment horizontal="right" indent="2"/>
    </xf>
    <xf numFmtId="0" fontId="142" fillId="24" borderId="0" xfId="40" applyFont="1" applyFill="1" applyBorder="1" applyAlignment="1">
      <alignment horizontal="left" vertical="center"/>
    </xf>
    <xf numFmtId="167" fontId="103" fillId="27" borderId="0" xfId="40" applyNumberFormat="1" applyFont="1" applyFill="1" applyBorder="1" applyAlignment="1">
      <alignment horizontal="right" wrapText="1" indent="1"/>
    </xf>
    <xf numFmtId="3" fontId="103" fillId="27" borderId="0" xfId="40" applyNumberFormat="1" applyFont="1" applyFill="1" applyBorder="1" applyAlignment="1">
      <alignment horizontal="right" wrapText="1" indent="1"/>
    </xf>
    <xf numFmtId="0" fontId="17" fillId="0" borderId="0" xfId="70" applyFont="1" applyBorder="1" applyAlignment="1">
      <alignment horizontal="center" wrapText="1"/>
    </xf>
    <xf numFmtId="0" fontId="131" fillId="24" borderId="0" xfId="40" applyFont="1" applyFill="1" applyBorder="1" applyAlignment="1">
      <alignment horizontal="left" vertical="center" indent="2"/>
    </xf>
    <xf numFmtId="0" fontId="76" fillId="24" borderId="80" xfId="317" applyFont="1" applyFill="1" applyBorder="1" applyAlignment="1">
      <alignment horizontal="left" vertical="center"/>
    </xf>
    <xf numFmtId="3" fontId="86" fillId="24" borderId="0" xfId="40" applyNumberFormat="1" applyFont="1" applyFill="1" applyBorder="1" applyAlignment="1">
      <alignment horizontal="right" indent="2"/>
    </xf>
    <xf numFmtId="3" fontId="143" fillId="24" borderId="0" xfId="40" applyNumberFormat="1" applyFont="1" applyFill="1" applyBorder="1" applyAlignment="1">
      <alignment horizontal="right" indent="2"/>
    </xf>
    <xf numFmtId="3" fontId="144" fillId="24" borderId="0" xfId="40" applyNumberFormat="1" applyFont="1" applyFill="1" applyBorder="1" applyAlignment="1">
      <alignment horizontal="right" indent="2"/>
    </xf>
    <xf numFmtId="0" fontId="145" fillId="24" borderId="0" xfId="40" applyFont="1" applyFill="1" applyBorder="1" applyAlignment="1">
      <alignment horizontal="left" vertical="center"/>
    </xf>
    <xf numFmtId="0" fontId="47" fillId="26" borderId="0" xfId="70" applyFont="1" applyFill="1" applyBorder="1" applyAlignment="1">
      <alignment horizontal="left" indent="1"/>
    </xf>
    <xf numFmtId="0" fontId="17" fillId="25" borderId="0" xfId="70" applyFont="1" applyFill="1" applyBorder="1" applyAlignment="1">
      <alignment horizontal="center" vertical="center" wrapText="1"/>
    </xf>
    <xf numFmtId="0" fontId="47" fillId="25" borderId="0" xfId="70" applyFont="1" applyFill="1" applyBorder="1"/>
    <xf numFmtId="0" fontId="17" fillId="0" borderId="0" xfId="70" applyFont="1" applyBorder="1" applyAlignment="1">
      <alignment horizontal="center" vertical="center" wrapText="1"/>
    </xf>
    <xf numFmtId="0" fontId="17" fillId="26" borderId="19" xfId="70" applyFont="1" applyFill="1" applyBorder="1" applyAlignment="1">
      <alignment vertical="center" wrapText="1"/>
    </xf>
    <xf numFmtId="167" fontId="131" fillId="24" borderId="0" xfId="317" applyNumberFormat="1" applyFont="1" applyFill="1" applyBorder="1" applyAlignment="1">
      <alignment horizontal="left" vertical="center" indent="2"/>
    </xf>
    <xf numFmtId="0" fontId="35" fillId="25" borderId="0" xfId="63" applyFont="1" applyFill="1" applyBorder="1" applyAlignment="1"/>
    <xf numFmtId="3" fontId="147" fillId="48" borderId="0" xfId="63" applyNumberFormat="1" applyFont="1" applyFill="1" applyBorder="1" applyAlignment="1"/>
    <xf numFmtId="0" fontId="22" fillId="25" borderId="0" xfId="63" applyFont="1" applyFill="1" applyBorder="1" applyAlignment="1">
      <alignment horizontal="left" vertical="center"/>
    </xf>
    <xf numFmtId="0" fontId="22" fillId="26" borderId="0" xfId="63" applyFont="1" applyFill="1" applyBorder="1" applyAlignment="1">
      <alignment horizontal="left" wrapText="1"/>
    </xf>
    <xf numFmtId="0" fontId="76" fillId="25" borderId="0" xfId="78" applyFont="1" applyFill="1" applyBorder="1" applyAlignment="1">
      <alignment horizontal="center" vertical="center"/>
    </xf>
    <xf numFmtId="0" fontId="17" fillId="25" borderId="12" xfId="78" applyFont="1" applyFill="1" applyBorder="1" applyAlignment="1">
      <alignment horizontal="center" vertical="center" wrapText="1"/>
    </xf>
    <xf numFmtId="3" fontId="76" fillId="25" borderId="0" xfId="78" applyNumberFormat="1" applyFont="1" applyFill="1" applyBorder="1" applyAlignment="1">
      <alignment horizontal="right" vertical="center" indent="1"/>
    </xf>
    <xf numFmtId="3" fontId="76" fillId="25" borderId="0" xfId="78" applyNumberFormat="1" applyFont="1" applyFill="1" applyBorder="1" applyAlignment="1">
      <alignment vertical="center"/>
    </xf>
    <xf numFmtId="0" fontId="24" fillId="25" borderId="0" xfId="70" applyFont="1" applyFill="1" applyBorder="1" applyAlignment="1"/>
    <xf numFmtId="3" fontId="76" fillId="25" borderId="0" xfId="78" applyNumberFormat="1" applyFont="1" applyFill="1" applyBorder="1" applyAlignment="1">
      <alignment horizontal="right" vertical="center" indent="2"/>
    </xf>
    <xf numFmtId="3" fontId="76" fillId="25" borderId="0" xfId="78" applyNumberFormat="1" applyFont="1" applyFill="1" applyBorder="1" applyAlignment="1">
      <alignment horizontal="center" vertical="center"/>
    </xf>
    <xf numFmtId="171" fontId="9" fillId="25" borderId="0" xfId="78" applyNumberFormat="1" applyFont="1" applyFill="1" applyBorder="1" applyAlignment="1">
      <alignment vertical="center"/>
    </xf>
    <xf numFmtId="171" fontId="136" fillId="25" borderId="0" xfId="78" applyNumberFormat="1" applyFont="1" applyFill="1" applyBorder="1" applyAlignment="1">
      <alignment vertical="center"/>
    </xf>
    <xf numFmtId="0" fontId="17" fillId="24" borderId="0" xfId="40" applyFont="1" applyFill="1" applyBorder="1" applyAlignment="1">
      <alignment horizontal="left" vertical="center" indent="1"/>
    </xf>
    <xf numFmtId="171" fontId="9" fillId="25" borderId="0" xfId="78" applyNumberFormat="1" applyFont="1" applyFill="1" applyBorder="1" applyAlignment="1">
      <alignment horizontal="right" vertical="center"/>
    </xf>
    <xf numFmtId="3" fontId="9" fillId="25" borderId="0" xfId="78" applyNumberFormat="1" applyFont="1" applyFill="1" applyBorder="1" applyAlignment="1">
      <alignment vertical="center"/>
    </xf>
    <xf numFmtId="171" fontId="136" fillId="25" borderId="0" xfId="78" applyNumberFormat="1" applyFont="1" applyFill="1" applyBorder="1" applyAlignment="1">
      <alignment horizontal="right" vertical="center"/>
    </xf>
    <xf numFmtId="0" fontId="18" fillId="25" borderId="0" xfId="62" applyFont="1" applyFill="1" applyBorder="1" applyAlignment="1">
      <alignment wrapText="1"/>
    </xf>
    <xf numFmtId="0" fontId="18" fillId="26" borderId="0" xfId="62" applyFont="1" applyFill="1" applyBorder="1" applyAlignment="1">
      <alignment wrapText="1"/>
    </xf>
    <xf numFmtId="0" fontId="89" fillId="25" borderId="0" xfId="62" applyFont="1" applyFill="1" applyBorder="1"/>
    <xf numFmtId="0" fontId="137" fillId="25" borderId="0" xfId="68" applyFont="1" applyFill="1" applyBorder="1" applyAlignment="1" applyProtection="1"/>
    <xf numFmtId="49" fontId="18" fillId="25" borderId="0" xfId="62" applyNumberFormat="1" applyFont="1" applyFill="1" applyBorder="1" applyAlignment="1">
      <alignment horizontal="right"/>
    </xf>
    <xf numFmtId="2" fontId="117" fillId="26" borderId="0" xfId="70" applyNumberFormat="1" applyFont="1" applyFill="1" applyBorder="1" applyAlignment="1">
      <alignment horizontal="center" vertical="center"/>
    </xf>
    <xf numFmtId="2" fontId="117" fillId="26" borderId="0" xfId="70" applyNumberFormat="1" applyFont="1" applyFill="1" applyBorder="1" applyAlignment="1">
      <alignment horizontal="center"/>
    </xf>
    <xf numFmtId="3" fontId="19" fillId="0" borderId="0" xfId="70" applyNumberFormat="1" applyFont="1" applyAlignment="1"/>
    <xf numFmtId="0" fontId="18" fillId="36" borderId="0" xfId="62" applyFont="1" applyFill="1" applyBorder="1" applyAlignment="1">
      <alignment vertical="center"/>
    </xf>
    <xf numFmtId="0" fontId="18" fillId="36" borderId="0" xfId="62" applyFont="1" applyFill="1" applyBorder="1" applyAlignment="1">
      <alignment vertical="center" wrapText="1"/>
    </xf>
    <xf numFmtId="0" fontId="18" fillId="36" borderId="0" xfId="62" applyFont="1" applyFill="1" applyBorder="1" applyAlignment="1"/>
    <xf numFmtId="164" fontId="18" fillId="36" borderId="0" xfId="40" applyNumberFormat="1" applyFont="1" applyFill="1" applyBorder="1" applyAlignment="1">
      <alignment horizontal="justify" vertical="center" wrapText="1"/>
    </xf>
    <xf numFmtId="164" fontId="34" fillId="36" borderId="66" xfId="40" applyNumberFormat="1" applyFont="1" applyFill="1" applyBorder="1" applyAlignment="1">
      <alignment horizontal="left" vertical="center" wrapText="1"/>
    </xf>
    <xf numFmtId="164" fontId="34" fillId="36" borderId="0" xfId="40" applyNumberFormat="1" applyFont="1" applyFill="1" applyBorder="1" applyAlignment="1">
      <alignment horizontal="left" vertical="center" wrapText="1"/>
    </xf>
    <xf numFmtId="164" fontId="34" fillId="36" borderId="60" xfId="40" applyNumberFormat="1" applyFont="1" applyFill="1" applyBorder="1" applyAlignment="1">
      <alignment horizontal="left" vertical="center" wrapText="1"/>
    </xf>
    <xf numFmtId="172" fontId="111" fillId="33" borderId="0" xfId="62" applyNumberFormat="1" applyFont="1" applyFill="1" applyBorder="1" applyAlignment="1">
      <alignment horizontal="center" vertical="center" wrapText="1"/>
    </xf>
    <xf numFmtId="172" fontId="111" fillId="33" borderId="0" xfId="62" applyNumberFormat="1" applyFont="1" applyFill="1" applyBorder="1" applyAlignment="1">
      <alignment horizontal="center" vertical="center"/>
    </xf>
    <xf numFmtId="164" fontId="18" fillId="36" borderId="0" xfId="40" applyNumberFormat="1" applyFont="1" applyFill="1" applyBorder="1" applyAlignment="1">
      <alignment horizontal="justify" wrapText="1"/>
    </xf>
    <xf numFmtId="164" fontId="34" fillId="36" borderId="59" xfId="40" applyNumberFormat="1" applyFont="1" applyFill="1" applyBorder="1" applyAlignment="1">
      <alignment horizontal="left" vertical="center" wrapText="1"/>
    </xf>
    <xf numFmtId="0" fontId="93" fillId="32" borderId="0" xfId="62" applyFont="1" applyFill="1" applyBorder="1" applyAlignment="1">
      <alignment horizontal="left" wrapText="1"/>
    </xf>
    <xf numFmtId="0" fontId="49" fillId="36" borderId="0" xfId="62" applyFont="1" applyFill="1" applyAlignment="1">
      <alignment horizontal="center" vertical="center"/>
    </xf>
    <xf numFmtId="173" fontId="18" fillId="25" borderId="0" xfId="0" applyNumberFormat="1" applyFont="1" applyFill="1" applyBorder="1" applyAlignment="1">
      <alignment horizontal="left"/>
    </xf>
    <xf numFmtId="164" fontId="23" fillId="27" borderId="0" xfId="40" applyNumberFormat="1" applyFont="1" applyFill="1" applyBorder="1" applyAlignment="1">
      <alignment horizontal="left" wrapText="1"/>
    </xf>
    <xf numFmtId="164" fontId="23" fillId="24" borderId="0" xfId="40" applyNumberFormat="1" applyFont="1" applyFill="1" applyBorder="1" applyAlignment="1">
      <alignment wrapText="1"/>
    </xf>
    <xf numFmtId="164" fontId="29" fillId="24" borderId="0" xfId="40" applyNumberFormat="1" applyFont="1" applyFill="1" applyBorder="1" applyAlignment="1">
      <alignment horizontal="left" wrapText="1"/>
    </xf>
    <xf numFmtId="164" fontId="17" fillId="24" borderId="0" xfId="40" applyNumberFormat="1" applyFont="1" applyFill="1" applyBorder="1" applyAlignment="1">
      <alignment horizontal="left" wrapText="1"/>
    </xf>
    <xf numFmtId="164" fontId="18" fillId="24" borderId="0" xfId="40" applyNumberFormat="1" applyFont="1" applyFill="1" applyBorder="1" applyAlignment="1">
      <alignment wrapText="1"/>
    </xf>
    <xf numFmtId="164" fontId="18" fillId="27" borderId="0" xfId="40" applyNumberFormat="1" applyFont="1" applyFill="1" applyBorder="1" applyAlignment="1">
      <alignment wrapText="1"/>
    </xf>
    <xf numFmtId="0" fontId="16" fillId="25" borderId="0" xfId="0" applyFont="1" applyFill="1" applyBorder="1" applyAlignment="1">
      <alignment horizontal="justify" vertical="top" wrapText="1"/>
    </xf>
    <xf numFmtId="0" fontId="25" fillId="25" borderId="0" xfId="0" applyFont="1" applyFill="1" applyBorder="1" applyAlignment="1">
      <alignment horizontal="justify" vertical="top" wrapText="1"/>
    </xf>
    <xf numFmtId="0" fontId="23" fillId="25" borderId="18" xfId="0" applyFont="1" applyFill="1" applyBorder="1" applyAlignment="1">
      <alignment horizontal="right" indent="6"/>
    </xf>
    <xf numFmtId="0" fontId="17" fillId="25" borderId="0" xfId="0" applyFont="1" applyFill="1" applyBorder="1" applyAlignment="1"/>
    <xf numFmtId="0" fontId="23" fillId="25" borderId="0" xfId="0" applyFont="1" applyFill="1" applyBorder="1" applyAlignment="1"/>
    <xf numFmtId="172" fontId="18" fillId="24" borderId="0" xfId="40" applyNumberFormat="1" applyFont="1" applyFill="1" applyBorder="1" applyAlignment="1">
      <alignment horizontal="left" wrapText="1"/>
    </xf>
    <xf numFmtId="172" fontId="28" fillId="24" borderId="0" xfId="40" applyNumberFormat="1" applyFont="1" applyFill="1" applyBorder="1" applyAlignment="1">
      <alignment horizontal="left" wrapText="1"/>
    </xf>
    <xf numFmtId="0" fontId="15" fillId="25" borderId="0" xfId="0" applyFont="1" applyFill="1" applyBorder="1" applyAlignment="1"/>
    <xf numFmtId="173" fontId="18" fillId="25" borderId="0" xfId="0" applyNumberFormat="1" applyFont="1" applyFill="1" applyBorder="1" applyAlignment="1">
      <alignment horizontal="right"/>
    </xf>
    <xf numFmtId="173" fontId="18" fillId="25" borderId="19" xfId="0" applyNumberFormat="1" applyFont="1" applyFill="1" applyBorder="1" applyAlignment="1">
      <alignment horizontal="right"/>
    </xf>
    <xf numFmtId="0" fontId="17" fillId="26" borderId="0" xfId="0" applyFont="1" applyFill="1" applyBorder="1" applyAlignment="1">
      <alignment horizontal="justify" vertical="center" wrapText="1" readingOrder="1"/>
    </xf>
    <xf numFmtId="164" fontId="121" fillId="24" borderId="20" xfId="40" applyNumberFormat="1" applyFont="1" applyFill="1" applyBorder="1" applyAlignment="1">
      <alignment horizontal="justify" readingOrder="1"/>
    </xf>
    <xf numFmtId="164" fontId="121" fillId="24" borderId="0" xfId="40" applyNumberFormat="1" applyFont="1" applyFill="1" applyBorder="1" applyAlignment="1">
      <alignment horizontal="justify" readingOrder="1"/>
    </xf>
    <xf numFmtId="0" fontId="17" fillId="25" borderId="0" xfId="0" applyFont="1" applyFill="1" applyBorder="1" applyAlignment="1">
      <alignment horizontal="justify" vertical="center" readingOrder="1"/>
    </xf>
    <xf numFmtId="0" fontId="17" fillId="25" borderId="0" xfId="0" applyFont="1" applyFill="1" applyBorder="1" applyAlignment="1">
      <alignment horizontal="justify" vertical="center" wrapText="1" readingOrder="1"/>
    </xf>
    <xf numFmtId="0" fontId="18" fillId="25" borderId="0" xfId="0" applyFont="1" applyFill="1" applyBorder="1" applyAlignment="1">
      <alignment horizontal="justify" vertical="center" readingOrder="1"/>
    </xf>
    <xf numFmtId="174" fontId="18" fillId="26" borderId="20" xfId="62" applyNumberFormat="1" applyFont="1" applyFill="1" applyBorder="1" applyAlignment="1">
      <alignment horizontal="right" vertical="center" wrapText="1"/>
    </xf>
    <xf numFmtId="174" fontId="18" fillId="26" borderId="0" xfId="62" applyNumberFormat="1" applyFont="1" applyFill="1" applyBorder="1" applyAlignment="1">
      <alignment horizontal="right" vertical="center" wrapText="1"/>
    </xf>
    <xf numFmtId="0" fontId="17" fillId="25" borderId="18" xfId="0" applyFont="1" applyFill="1" applyBorder="1" applyAlignment="1">
      <alignment horizontal="left" indent="5" readingOrder="1"/>
    </xf>
    <xf numFmtId="0" fontId="23" fillId="25" borderId="18" xfId="0" applyFont="1" applyFill="1" applyBorder="1" applyAlignment="1">
      <alignment horizontal="left" indent="5" readingOrder="1"/>
    </xf>
    <xf numFmtId="0" fontId="18" fillId="0" borderId="0" xfId="0" applyFont="1" applyBorder="1" applyAlignment="1">
      <alignment horizontal="justify" readingOrder="1"/>
    </xf>
    <xf numFmtId="0" fontId="17" fillId="25" borderId="0" xfId="0" applyNumberFormat="1" applyFont="1" applyFill="1" applyBorder="1" applyAlignment="1">
      <alignment horizontal="justify" vertical="center" readingOrder="1"/>
    </xf>
    <xf numFmtId="0" fontId="76" fillId="25" borderId="0" xfId="227" applyFont="1" applyFill="1" applyBorder="1" applyAlignment="1" applyProtection="1">
      <alignment horizontal="left"/>
    </xf>
    <xf numFmtId="167" fontId="76" fillId="26" borderId="0" xfId="227" applyNumberFormat="1" applyFont="1" applyFill="1" applyBorder="1" applyAlignment="1" applyProtection="1">
      <alignment horizontal="right" indent="2"/>
    </xf>
    <xf numFmtId="0" fontId="17" fillId="25" borderId="18" xfId="227" applyFont="1" applyFill="1" applyBorder="1" applyAlignment="1" applyProtection="1">
      <alignment horizontal="right" indent="5"/>
    </xf>
    <xf numFmtId="0" fontId="22" fillId="25" borderId="0" xfId="227" applyFont="1" applyFill="1" applyBorder="1" applyAlignment="1" applyProtection="1">
      <alignment horizontal="right"/>
    </xf>
    <xf numFmtId="0" fontId="47" fillId="26" borderId="15" xfId="227" applyFont="1" applyFill="1" applyBorder="1" applyAlignment="1" applyProtection="1">
      <alignment horizontal="left" vertical="center"/>
    </xf>
    <xf numFmtId="0" fontId="47" fillId="26" borderId="16" xfId="227" applyFont="1" applyFill="1" applyBorder="1" applyAlignment="1" applyProtection="1">
      <alignment horizontal="left" vertical="center"/>
    </xf>
    <xf numFmtId="0" fontId="47" fillId="26" borderId="17" xfId="227" applyFont="1" applyFill="1" applyBorder="1" applyAlignment="1" applyProtection="1">
      <alignment horizontal="left" vertical="center"/>
    </xf>
    <xf numFmtId="0" fontId="22" fillId="0" borderId="0" xfId="227" applyFont="1" applyBorder="1" applyAlignment="1" applyProtection="1">
      <alignment vertical="justify" wrapText="1"/>
    </xf>
    <xf numFmtId="0" fontId="8" fillId="0" borderId="0" xfId="227" applyBorder="1" applyAlignment="1" applyProtection="1">
      <alignment vertical="justify" wrapText="1"/>
    </xf>
    <xf numFmtId="0" fontId="8" fillId="0" borderId="0" xfId="227" applyAlignment="1" applyProtection="1">
      <alignment vertical="justify" wrapText="1"/>
    </xf>
    <xf numFmtId="0" fontId="17" fillId="26" borderId="52" xfId="227" applyFont="1" applyFill="1" applyBorder="1" applyAlignment="1" applyProtection="1">
      <alignment horizontal="center"/>
    </xf>
    <xf numFmtId="167" fontId="18" fillId="27" borderId="0" xfId="40" applyNumberFormat="1" applyFont="1" applyFill="1" applyBorder="1" applyAlignment="1" applyProtection="1">
      <alignment horizontal="right" wrapText="1" indent="2"/>
    </xf>
    <xf numFmtId="167" fontId="76" fillId="27" borderId="0" xfId="40" applyNumberFormat="1" applyFont="1" applyFill="1" applyBorder="1" applyAlignment="1" applyProtection="1">
      <alignment horizontal="right" wrapText="1" indent="2"/>
    </xf>
    <xf numFmtId="168" fontId="18" fillId="27" borderId="0" xfId="40" applyNumberFormat="1" applyFont="1" applyFill="1" applyBorder="1" applyAlignment="1" applyProtection="1">
      <alignment horizontal="right" wrapText="1" indent="2"/>
    </xf>
    <xf numFmtId="173" fontId="18" fillId="25" borderId="0" xfId="227" applyNumberFormat="1" applyFont="1" applyFill="1" applyBorder="1" applyAlignment="1" applyProtection="1">
      <alignment horizontal="left"/>
    </xf>
    <xf numFmtId="0" fontId="81" fillId="26" borderId="15" xfId="227" applyFont="1" applyFill="1" applyBorder="1" applyAlignment="1" applyProtection="1">
      <alignment horizontal="left" vertical="center"/>
    </xf>
    <xf numFmtId="0" fontId="81" fillId="26" borderId="16" xfId="227" applyFont="1" applyFill="1" applyBorder="1" applyAlignment="1" applyProtection="1">
      <alignment horizontal="left" vertical="center"/>
    </xf>
    <xf numFmtId="0" fontId="81" fillId="26" borderId="17" xfId="227" applyFont="1" applyFill="1" applyBorder="1" applyAlignment="1" applyProtection="1">
      <alignment horizontal="left" vertical="center"/>
    </xf>
    <xf numFmtId="167" fontId="76" fillId="25" borderId="0" xfId="227" applyNumberFormat="1" applyFont="1" applyFill="1" applyBorder="1" applyAlignment="1" applyProtection="1">
      <alignment horizontal="right" indent="2"/>
    </xf>
    <xf numFmtId="0" fontId="17" fillId="25" borderId="18" xfId="227" applyFont="1" applyFill="1" applyBorder="1" applyAlignment="1" applyProtection="1">
      <alignment horizontal="left" indent="4"/>
    </xf>
    <xf numFmtId="0" fontId="22" fillId="25" borderId="0" xfId="227" applyFont="1" applyFill="1" applyBorder="1" applyAlignment="1" applyProtection="1">
      <alignment vertical="justify" wrapText="1"/>
    </xf>
    <xf numFmtId="0" fontId="8" fillId="25" borderId="0" xfId="227" applyFill="1" applyBorder="1" applyAlignment="1" applyProtection="1">
      <alignment vertical="justify" wrapText="1"/>
    </xf>
    <xf numFmtId="167" fontId="18" fillId="47" borderId="0" xfId="60" applyNumberFormat="1" applyFont="1" applyFill="1" applyBorder="1" applyAlignment="1" applyProtection="1">
      <alignment horizontal="right" wrapText="1" indent="2"/>
    </xf>
    <xf numFmtId="167" fontId="18" fillId="43" borderId="0" xfId="60" applyNumberFormat="1" applyFont="1" applyFill="1" applyBorder="1" applyAlignment="1" applyProtection="1">
      <alignment horizontal="right" wrapText="1" indent="2"/>
    </xf>
    <xf numFmtId="167" fontId="18" fillId="24"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indent="2"/>
    </xf>
    <xf numFmtId="168" fontId="17" fillId="24" borderId="0" xfId="40" applyNumberFormat="1" applyFont="1" applyFill="1" applyBorder="1" applyAlignment="1" applyProtection="1">
      <alignment horizontal="right" wrapText="1" indent="2"/>
    </xf>
    <xf numFmtId="168" fontId="17" fillId="27" borderId="0" xfId="40" applyNumberFormat="1" applyFont="1" applyFill="1" applyBorder="1" applyAlignment="1" applyProtection="1">
      <alignment horizontal="right" wrapText="1" indent="2"/>
    </xf>
    <xf numFmtId="168" fontId="18" fillId="24" borderId="0" xfId="40" applyNumberFormat="1" applyFont="1" applyFill="1" applyBorder="1" applyAlignment="1" applyProtection="1">
      <alignment horizontal="right" wrapText="1" indent="2"/>
    </xf>
    <xf numFmtId="168" fontId="79" fillId="24" borderId="0" xfId="40" applyNumberFormat="1" applyFont="1" applyFill="1" applyBorder="1" applyAlignment="1" applyProtection="1">
      <alignment horizontal="right" wrapText="1" indent="2"/>
    </xf>
    <xf numFmtId="168" fontId="79" fillId="27" borderId="0" xfId="40" applyNumberFormat="1" applyFont="1" applyFill="1" applyBorder="1" applyAlignment="1" applyProtection="1">
      <alignment horizontal="right" wrapText="1" indent="2"/>
    </xf>
    <xf numFmtId="169" fontId="18" fillId="27" borderId="0" xfId="40" applyNumberFormat="1" applyFont="1" applyFill="1" applyBorder="1" applyAlignment="1" applyProtection="1">
      <alignment horizontal="right" wrapText="1" indent="2"/>
    </xf>
    <xf numFmtId="0" fontId="18" fillId="24" borderId="0" xfId="40" applyFont="1" applyFill="1" applyBorder="1" applyAlignment="1" applyProtection="1">
      <alignment horizontal="left" indent="1"/>
    </xf>
    <xf numFmtId="165" fontId="18" fillId="25" borderId="0" xfId="227" applyNumberFormat="1" applyFont="1" applyFill="1" applyBorder="1" applyAlignment="1" applyProtection="1">
      <alignment horizontal="right" indent="2"/>
    </xf>
    <xf numFmtId="165" fontId="18" fillId="26" borderId="0" xfId="227" applyNumberFormat="1" applyFont="1" applyFill="1" applyBorder="1" applyAlignment="1" applyProtection="1">
      <alignment horizontal="right" indent="2"/>
    </xf>
    <xf numFmtId="0" fontId="17" fillId="24" borderId="0" xfId="40" applyFont="1" applyFill="1" applyBorder="1" applyAlignment="1" applyProtection="1">
      <alignment horizontal="left" wrapText="1"/>
    </xf>
    <xf numFmtId="169" fontId="18" fillId="24" borderId="0" xfId="40" applyNumberFormat="1" applyFont="1" applyFill="1" applyBorder="1" applyAlignment="1" applyProtection="1">
      <alignment horizontal="right" wrapText="1" indent="2"/>
    </xf>
    <xf numFmtId="173" fontId="18" fillId="25" borderId="0" xfId="227" applyNumberFormat="1" applyFont="1" applyFill="1" applyBorder="1" applyAlignment="1" applyProtection="1">
      <alignment horizontal="right"/>
    </xf>
    <xf numFmtId="165" fontId="76" fillId="25" borderId="0" xfId="227" applyNumberFormat="1" applyFont="1" applyFill="1" applyBorder="1" applyAlignment="1" applyProtection="1">
      <alignment horizontal="right" indent="2"/>
    </xf>
    <xf numFmtId="165" fontId="76" fillId="26" borderId="0" xfId="227" applyNumberFormat="1" applyFont="1" applyFill="1" applyBorder="1" applyAlignment="1" applyProtection="1">
      <alignment horizontal="right" indent="2"/>
    </xf>
    <xf numFmtId="0" fontId="17" fillId="25" borderId="18" xfId="227" applyFont="1" applyFill="1" applyBorder="1" applyAlignment="1" applyProtection="1">
      <alignment horizontal="right" indent="6"/>
    </xf>
    <xf numFmtId="0" fontId="47" fillId="26" borderId="15" xfId="227" applyFont="1" applyFill="1" applyBorder="1" applyAlignment="1" applyProtection="1">
      <alignment horizontal="left"/>
    </xf>
    <xf numFmtId="0" fontId="47" fillId="26" borderId="16" xfId="227" applyFont="1" applyFill="1" applyBorder="1" applyAlignment="1" applyProtection="1">
      <alignment horizontal="left"/>
    </xf>
    <xf numFmtId="0" fontId="47" fillId="26" borderId="17" xfId="227" applyFont="1" applyFill="1" applyBorder="1" applyAlignment="1" applyProtection="1">
      <alignment horizontal="left"/>
    </xf>
    <xf numFmtId="165" fontId="18" fillId="24" borderId="0" xfId="40" applyNumberFormat="1" applyFont="1" applyFill="1" applyBorder="1" applyAlignment="1" applyProtection="1">
      <alignment horizontal="right" wrapText="1" indent="2"/>
    </xf>
    <xf numFmtId="165" fontId="18" fillId="27" borderId="0" xfId="40" applyNumberFormat="1" applyFont="1" applyFill="1" applyBorder="1" applyAlignment="1" applyProtection="1">
      <alignment horizontal="right" wrapText="1" indent="2"/>
    </xf>
    <xf numFmtId="165" fontId="29" fillId="25" borderId="0" xfId="227" applyNumberFormat="1" applyFont="1" applyFill="1" applyBorder="1" applyAlignment="1" applyProtection="1">
      <alignment horizontal="right" indent="2"/>
    </xf>
    <xf numFmtId="165" fontId="29" fillId="26" borderId="0" xfId="227" applyNumberFormat="1" applyFont="1" applyFill="1" applyBorder="1" applyAlignment="1" applyProtection="1">
      <alignment horizontal="right" indent="2"/>
    </xf>
    <xf numFmtId="0" fontId="82" fillId="25" borderId="0" xfId="227" applyFont="1" applyFill="1" applyBorder="1" applyAlignment="1" applyProtection="1">
      <alignment horizontal="center"/>
    </xf>
    <xf numFmtId="0" fontId="8" fillId="25" borderId="0" xfId="227" applyFill="1" applyAlignment="1" applyProtection="1">
      <alignment vertical="justify" wrapText="1"/>
    </xf>
    <xf numFmtId="0" fontId="81" fillId="26" borderId="24" xfId="0" applyFont="1" applyFill="1" applyBorder="1" applyAlignment="1">
      <alignment horizontal="left" vertical="center" wrapText="1"/>
    </xf>
    <xf numFmtId="0" fontId="81" fillId="26" borderId="26" xfId="0" applyFont="1" applyFill="1" applyBorder="1" applyAlignment="1">
      <alignment horizontal="left" vertical="center" wrapText="1"/>
    </xf>
    <xf numFmtId="0" fontId="81" fillId="26" borderId="25" xfId="0" applyFont="1" applyFill="1" applyBorder="1" applyAlignment="1">
      <alignment horizontal="left" vertical="center" wrapText="1"/>
    </xf>
    <xf numFmtId="0" fontId="85" fillId="25" borderId="24" xfId="62" applyFont="1" applyFill="1" applyBorder="1" applyAlignment="1">
      <alignment horizontal="left" vertical="center"/>
    </xf>
    <xf numFmtId="0" fontId="85" fillId="25" borderId="25" xfId="62" applyFont="1" applyFill="1" applyBorder="1" applyAlignment="1">
      <alignment horizontal="left" vertical="center"/>
    </xf>
    <xf numFmtId="0" fontId="17" fillId="25" borderId="0" xfId="62" applyFont="1" applyFill="1" applyBorder="1" applyAlignment="1">
      <alignment horizontal="left" indent="6"/>
    </xf>
    <xf numFmtId="0" fontId="85" fillId="26" borderId="0" xfId="62" applyFont="1" applyFill="1" applyBorder="1" applyAlignment="1">
      <alignment horizontal="center" vertical="center"/>
    </xf>
    <xf numFmtId="1" fontId="17" fillId="25" borderId="13" xfId="0" applyNumberFormat="1" applyFont="1" applyFill="1" applyBorder="1" applyAlignment="1">
      <alignment horizontal="center"/>
    </xf>
    <xf numFmtId="1" fontId="17" fillId="25" borderId="78" xfId="0" applyNumberFormat="1" applyFont="1" applyFill="1" applyBorder="1" applyAlignment="1">
      <alignment horizontal="center" wrapText="1"/>
    </xf>
    <xf numFmtId="1" fontId="17" fillId="25" borderId="13" xfId="0" applyNumberFormat="1" applyFont="1" applyFill="1" applyBorder="1" applyAlignment="1">
      <alignment horizontal="center" wrapText="1"/>
    </xf>
    <xf numFmtId="0" fontId="22" fillId="25" borderId="0" xfId="62" applyFont="1" applyFill="1" applyBorder="1" applyAlignment="1">
      <alignment vertical="center" wrapText="1"/>
    </xf>
    <xf numFmtId="0" fontId="85" fillId="26" borderId="0" xfId="62" applyFont="1" applyFill="1" applyBorder="1" applyAlignment="1">
      <alignment horizontal="left" vertical="center"/>
    </xf>
    <xf numFmtId="0" fontId="22" fillId="26" borderId="0" xfId="62" applyFont="1" applyFill="1" applyBorder="1" applyAlignment="1">
      <alignment horizontal="justify" wrapText="1"/>
    </xf>
    <xf numFmtId="0" fontId="76" fillId="25" borderId="0" xfId="0" applyFont="1" applyFill="1" applyBorder="1" applyAlignment="1">
      <alignment horizontal="left"/>
    </xf>
    <xf numFmtId="0" fontId="17" fillId="26" borderId="18" xfId="0" applyFont="1" applyFill="1" applyBorder="1" applyAlignment="1">
      <alignment horizontal="right" indent="6"/>
    </xf>
    <xf numFmtId="0" fontId="15" fillId="25" borderId="23" xfId="0" applyFont="1" applyFill="1" applyBorder="1" applyAlignment="1">
      <alignment horizontal="left"/>
    </xf>
    <xf numFmtId="0" fontId="15" fillId="25" borderId="22" xfId="0" applyFont="1" applyFill="1" applyBorder="1" applyAlignment="1">
      <alignment horizontal="left"/>
    </xf>
    <xf numFmtId="0" fontId="15" fillId="25" borderId="0" xfId="0" applyFont="1" applyFill="1" applyBorder="1" applyAlignment="1">
      <alignment horizontal="left"/>
    </xf>
    <xf numFmtId="0" fontId="22" fillId="25" borderId="0" xfId="0" applyFont="1" applyFill="1" applyBorder="1" applyAlignment="1">
      <alignment horizontal="left" vertical="top"/>
    </xf>
    <xf numFmtId="0" fontId="11" fillId="25" borderId="0" xfId="0" applyFont="1" applyFill="1" applyBorder="1"/>
    <xf numFmtId="0" fontId="118" fillId="26" borderId="13" xfId="0" applyFont="1" applyFill="1" applyBorder="1" applyAlignment="1">
      <alignment horizontal="center" wrapText="1"/>
    </xf>
    <xf numFmtId="0" fontId="118" fillId="26" borderId="13" xfId="0" applyFont="1" applyFill="1" applyBorder="1" applyAlignment="1">
      <alignment horizontal="center"/>
    </xf>
    <xf numFmtId="0" fontId="35" fillId="24" borderId="0" xfId="40" applyFont="1" applyFill="1" applyBorder="1" applyAlignment="1">
      <alignment horizontal="justify" wrapText="1"/>
    </xf>
    <xf numFmtId="0" fontId="22" fillId="24" borderId="0" xfId="40" applyFont="1" applyFill="1" applyBorder="1" applyAlignment="1">
      <alignment horizontal="justify" wrapText="1"/>
    </xf>
    <xf numFmtId="0" fontId="35" fillId="24" borderId="0" xfId="40" applyNumberFormat="1" applyFont="1" applyFill="1" applyBorder="1" applyAlignment="1">
      <alignment horizontal="justify" vertical="center" wrapText="1"/>
    </xf>
    <xf numFmtId="0" fontId="22" fillId="24" borderId="0" xfId="40" applyNumberFormat="1" applyFont="1" applyFill="1" applyBorder="1" applyAlignment="1">
      <alignment horizontal="justify" vertical="center" wrapText="1"/>
    </xf>
    <xf numFmtId="0" fontId="22" fillId="24" borderId="0" xfId="40" applyFont="1" applyFill="1" applyBorder="1" applyAlignment="1">
      <alignment horizontal="justify" vertical="top" wrapText="1"/>
    </xf>
    <xf numFmtId="173" fontId="18" fillId="25" borderId="0" xfId="70" applyNumberFormat="1" applyFont="1" applyFill="1" applyBorder="1" applyAlignment="1">
      <alignment horizontal="right"/>
    </xf>
    <xf numFmtId="0" fontId="17" fillId="25" borderId="18" xfId="70" applyFont="1" applyFill="1" applyBorder="1" applyAlignment="1">
      <alignment horizontal="left" indent="6"/>
    </xf>
    <xf numFmtId="0" fontId="17" fillId="25" borderId="0" xfId="70" applyFont="1" applyFill="1" applyBorder="1" applyAlignment="1">
      <alignment horizontal="left" indent="6"/>
    </xf>
    <xf numFmtId="0" fontId="22" fillId="25" borderId="0" xfId="70" applyFont="1" applyFill="1" applyBorder="1" applyAlignment="1">
      <alignment horizontal="left" vertical="top"/>
    </xf>
    <xf numFmtId="0" fontId="76" fillId="25" borderId="0" xfId="70" applyFont="1" applyFill="1" applyBorder="1" applyAlignment="1">
      <alignment horizontal="left"/>
    </xf>
    <xf numFmtId="0" fontId="17" fillId="26" borderId="13" xfId="70" applyFont="1" applyFill="1" applyBorder="1" applyAlignment="1">
      <alignment horizontal="center"/>
    </xf>
    <xf numFmtId="0" fontId="17" fillId="25" borderId="18" xfId="70" applyFont="1" applyFill="1" applyBorder="1" applyAlignment="1">
      <alignment horizontal="left"/>
    </xf>
    <xf numFmtId="0" fontId="22" fillId="25" borderId="22" xfId="70" applyFont="1" applyFill="1" applyBorder="1" applyAlignment="1">
      <alignment horizontal="center"/>
    </xf>
    <xf numFmtId="0" fontId="22" fillId="25" borderId="53" xfId="70" applyFont="1" applyFill="1" applyBorder="1" applyAlignment="1">
      <alignment horizontal="center"/>
    </xf>
    <xf numFmtId="0" fontId="125" fillId="26" borderId="27" xfId="70" applyFont="1" applyFill="1" applyBorder="1" applyAlignment="1">
      <alignment horizontal="left" vertical="center"/>
    </xf>
    <xf numFmtId="0" fontId="125" fillId="26" borderId="28" xfId="70" applyFont="1" applyFill="1" applyBorder="1" applyAlignment="1">
      <alignment horizontal="left" vertical="center"/>
    </xf>
    <xf numFmtId="0" fontId="125" fillId="26" borderId="29" xfId="70" applyFont="1" applyFill="1" applyBorder="1" applyAlignment="1">
      <alignment horizontal="left" vertical="center"/>
    </xf>
    <xf numFmtId="0" fontId="114" fillId="26" borderId="70" xfId="70" applyFont="1" applyFill="1" applyBorder="1" applyAlignment="1">
      <alignment horizontal="center" vertical="center"/>
    </xf>
    <xf numFmtId="0" fontId="114" fillId="26" borderId="71" xfId="70" applyFont="1" applyFill="1" applyBorder="1" applyAlignment="1">
      <alignment horizontal="center" vertical="center"/>
    </xf>
    <xf numFmtId="0" fontId="114" fillId="26" borderId="74" xfId="70" applyFont="1" applyFill="1" applyBorder="1" applyAlignment="1">
      <alignment horizontal="center" vertical="center"/>
    </xf>
    <xf numFmtId="0" fontId="114" fillId="26" borderId="75" xfId="70" applyFont="1" applyFill="1" applyBorder="1" applyAlignment="1">
      <alignment horizontal="center" vertical="center"/>
    </xf>
    <xf numFmtId="0" fontId="17" fillId="25" borderId="13"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73" xfId="70" applyFont="1" applyFill="1" applyBorder="1" applyAlignment="1">
      <alignment horizontal="center" vertical="center" wrapText="1"/>
    </xf>
    <xf numFmtId="0" fontId="17" fillId="25" borderId="76" xfId="70" applyFont="1" applyFill="1" applyBorder="1" applyAlignment="1">
      <alignment horizontal="center" vertical="center" wrapText="1"/>
    </xf>
    <xf numFmtId="0" fontId="76" fillId="25" borderId="0" xfId="78" applyFont="1" applyFill="1" applyBorder="1" applyAlignment="1">
      <alignment horizontal="left" vertical="center"/>
    </xf>
    <xf numFmtId="0" fontId="119" fillId="24" borderId="0" xfId="40" applyFont="1" applyFill="1" applyBorder="1" applyAlignment="1">
      <alignment horizontal="justify" vertical="top" wrapText="1"/>
    </xf>
    <xf numFmtId="173" fontId="9" fillId="25" borderId="0" xfId="70" applyNumberFormat="1" applyFont="1" applyFill="1" applyBorder="1" applyAlignment="1">
      <alignment horizontal="left"/>
    </xf>
    <xf numFmtId="173" fontId="9" fillId="26" borderId="0" xfId="63" applyNumberFormat="1" applyFont="1" applyFill="1" applyAlignment="1">
      <alignment horizontal="right"/>
    </xf>
    <xf numFmtId="0" fontId="17" fillId="25" borderId="18" xfId="63" applyFont="1" applyFill="1" applyBorder="1" applyAlignment="1">
      <alignment horizontal="left" indent="6"/>
    </xf>
    <xf numFmtId="0" fontId="22" fillId="25" borderId="51" xfId="63" applyFont="1" applyFill="1" applyBorder="1" applyAlignment="1">
      <alignment horizontal="left" vertical="top"/>
    </xf>
    <xf numFmtId="0" fontId="22" fillId="25" borderId="0" xfId="63" applyFont="1" applyFill="1" applyBorder="1" applyAlignment="1">
      <alignment horizontal="left" vertical="top"/>
    </xf>
    <xf numFmtId="0" fontId="135" fillId="28" borderId="34" xfId="63" applyFont="1" applyFill="1" applyBorder="1" applyAlignment="1">
      <alignment horizontal="center" vertical="center"/>
    </xf>
    <xf numFmtId="0" fontId="135" fillId="28" borderId="35" xfId="63" applyFont="1" applyFill="1" applyBorder="1" applyAlignment="1">
      <alignment horizontal="center" vertical="center"/>
    </xf>
    <xf numFmtId="0" fontId="135" fillId="28" borderId="37" xfId="63" applyFont="1" applyFill="1" applyBorder="1" applyAlignment="1">
      <alignment horizontal="center" vertical="center"/>
    </xf>
    <xf numFmtId="0" fontId="22" fillId="26" borderId="0" xfId="63" applyFont="1" applyFill="1" applyBorder="1" applyAlignment="1">
      <alignment horizontal="left" wrapText="1"/>
    </xf>
    <xf numFmtId="0" fontId="17" fillId="25" borderId="18" xfId="62" applyFont="1" applyFill="1" applyBorder="1" applyAlignment="1">
      <alignment horizontal="right" indent="6"/>
    </xf>
    <xf numFmtId="0" fontId="22" fillId="24" borderId="51" xfId="40" applyFont="1" applyFill="1" applyBorder="1" applyAlignment="1">
      <alignment vertical="justify" wrapText="1"/>
    </xf>
    <xf numFmtId="0" fontId="22" fillId="24" borderId="0" xfId="40" applyFont="1" applyFill="1" applyBorder="1" applyAlignment="1">
      <alignment vertical="justify" wrapText="1"/>
    </xf>
    <xf numFmtId="0" fontId="22" fillId="25" borderId="51" xfId="62" applyFont="1" applyFill="1" applyBorder="1" applyAlignment="1">
      <alignment horizontal="left" vertical="top"/>
    </xf>
    <xf numFmtId="0" fontId="22" fillId="25" borderId="0" xfId="62" applyFont="1" applyFill="1" applyBorder="1" applyAlignment="1">
      <alignment horizontal="left" vertical="top"/>
    </xf>
    <xf numFmtId="0" fontId="17" fillId="25" borderId="56" xfId="62" applyFont="1" applyFill="1" applyBorder="1" applyAlignment="1">
      <alignment horizontal="center"/>
    </xf>
    <xf numFmtId="0" fontId="17" fillId="25" borderId="57" xfId="62" applyFont="1" applyFill="1" applyBorder="1" applyAlignment="1">
      <alignment horizontal="center"/>
    </xf>
    <xf numFmtId="0" fontId="76" fillId="25" borderId="0" xfId="62" applyFont="1" applyFill="1" applyBorder="1" applyAlignment="1">
      <alignment horizontal="left" vertical="center" wrapText="1"/>
    </xf>
    <xf numFmtId="0" fontId="76" fillId="24" borderId="0" xfId="40" applyFont="1" applyFill="1" applyBorder="1" applyAlignment="1">
      <alignment vertical="center" wrapText="1"/>
    </xf>
    <xf numFmtId="173" fontId="18" fillId="25" borderId="0" xfId="62" applyNumberFormat="1" applyFont="1" applyFill="1" applyBorder="1" applyAlignment="1">
      <alignment horizontal="left"/>
    </xf>
    <xf numFmtId="0" fontId="125" fillId="26" borderId="31" xfId="62" applyFont="1" applyFill="1" applyBorder="1" applyAlignment="1">
      <alignment horizontal="left" vertical="center" wrapText="1"/>
    </xf>
    <xf numFmtId="0" fontId="125" fillId="26" borderId="32" xfId="62" applyFont="1" applyFill="1" applyBorder="1" applyAlignment="1">
      <alignment horizontal="left" vertical="center" wrapText="1"/>
    </xf>
    <xf numFmtId="0" fontId="125" fillId="26" borderId="33" xfId="62" applyFont="1" applyFill="1" applyBorder="1" applyAlignment="1">
      <alignment horizontal="left" vertical="center" wrapText="1"/>
    </xf>
    <xf numFmtId="0" fontId="22" fillId="24" borderId="51" xfId="40" applyFont="1" applyFill="1" applyBorder="1" applyAlignment="1">
      <alignment horizontal="left" vertical="top"/>
    </xf>
    <xf numFmtId="0" fontId="22" fillId="24" borderId="0" xfId="40" applyFont="1" applyFill="1" applyBorder="1" applyAlignment="1">
      <alignment horizontal="left" vertical="top"/>
    </xf>
    <xf numFmtId="0" fontId="17" fillId="0" borderId="12" xfId="53" applyFont="1" applyBorder="1" applyAlignment="1">
      <alignment horizontal="center" vertical="center" wrapText="1"/>
    </xf>
    <xf numFmtId="0" fontId="17" fillId="0" borderId="57" xfId="53" applyFont="1" applyBorder="1" applyAlignment="1">
      <alignment horizontal="center" vertical="center" wrapText="1"/>
    </xf>
    <xf numFmtId="0" fontId="17" fillId="0" borderId="56" xfId="53" applyFont="1" applyBorder="1" applyAlignment="1">
      <alignment horizontal="center" vertical="center" wrapText="1"/>
    </xf>
    <xf numFmtId="164" fontId="18" fillId="27" borderId="48" xfId="40" applyNumberFormat="1" applyFont="1" applyFill="1" applyBorder="1" applyAlignment="1">
      <alignment horizontal="center" wrapText="1"/>
    </xf>
    <xf numFmtId="164" fontId="22" fillId="27" borderId="48" xfId="40" applyNumberFormat="1" applyFont="1" applyFill="1" applyBorder="1" applyAlignment="1">
      <alignment horizontal="right" wrapText="1"/>
    </xf>
    <xf numFmtId="0" fontId="35" fillId="25" borderId="0" xfId="62" applyFont="1" applyFill="1" applyBorder="1" applyAlignment="1">
      <alignment horizontal="left" vertical="center"/>
    </xf>
    <xf numFmtId="0" fontId="17" fillId="25" borderId="18" xfId="0" applyFont="1" applyFill="1" applyBorder="1" applyAlignment="1">
      <alignment horizontal="left" indent="6"/>
    </xf>
    <xf numFmtId="0" fontId="47" fillId="26" borderId="31" xfId="0" applyFont="1" applyFill="1" applyBorder="1" applyAlignment="1">
      <alignment horizontal="left" vertical="center"/>
    </xf>
    <xf numFmtId="0" fontId="47" fillId="26" borderId="32" xfId="0" applyFont="1" applyFill="1" applyBorder="1" applyAlignment="1">
      <alignment horizontal="left" vertical="center"/>
    </xf>
    <xf numFmtId="0" fontId="47" fillId="26" borderId="33" xfId="0" applyFont="1" applyFill="1" applyBorder="1" applyAlignment="1">
      <alignment horizontal="left" vertical="center"/>
    </xf>
    <xf numFmtId="0" fontId="22" fillId="0" borderId="0" xfId="0" applyFont="1" applyBorder="1" applyAlignment="1">
      <alignment vertical="justify" wrapText="1"/>
    </xf>
    <xf numFmtId="0" fontId="0" fillId="0" borderId="0" xfId="0" applyBorder="1" applyAlignment="1">
      <alignment vertical="justify" wrapText="1"/>
    </xf>
    <xf numFmtId="0" fontId="17" fillId="26" borderId="12" xfId="53" applyFont="1" applyFill="1" applyBorder="1" applyAlignment="1">
      <alignment horizontal="center" vertical="center" wrapText="1"/>
    </xf>
    <xf numFmtId="0" fontId="17" fillId="25" borderId="12" xfId="0" applyFont="1" applyFill="1" applyBorder="1" applyAlignment="1">
      <alignment horizontal="center"/>
    </xf>
    <xf numFmtId="0" fontId="17" fillId="25" borderId="56" xfId="0" applyFont="1" applyFill="1" applyBorder="1" applyAlignment="1">
      <alignment horizontal="center" wrapText="1"/>
    </xf>
    <xf numFmtId="0" fontId="17" fillId="25" borderId="12" xfId="0" applyFont="1" applyFill="1" applyBorder="1" applyAlignment="1">
      <alignment horizontal="center" wrapText="1"/>
    </xf>
    <xf numFmtId="173" fontId="18" fillId="25" borderId="0" xfId="62" applyNumberFormat="1" applyFont="1" applyFill="1" applyBorder="1" applyAlignment="1">
      <alignment horizontal="right"/>
    </xf>
    <xf numFmtId="0" fontId="76" fillId="25" borderId="0" xfId="0" applyFont="1" applyFill="1" applyBorder="1" applyAlignment="1">
      <alignment horizontal="left" vertical="center"/>
    </xf>
    <xf numFmtId="0" fontId="89" fillId="25" borderId="0" xfId="0" applyFont="1" applyFill="1" applyBorder="1" applyAlignment="1">
      <alignment horizontal="center"/>
    </xf>
    <xf numFmtId="0" fontId="17" fillId="25" borderId="0" xfId="70" applyFont="1" applyFill="1" applyBorder="1" applyAlignment="1">
      <alignment horizontal="left" indent="1"/>
    </xf>
    <xf numFmtId="0" fontId="22" fillId="26" borderId="65" xfId="70" applyFont="1" applyFill="1" applyBorder="1" applyAlignment="1">
      <alignment horizontal="left" vertical="top"/>
    </xf>
    <xf numFmtId="0" fontId="22" fillId="26" borderId="0" xfId="70" applyFont="1" applyFill="1" applyBorder="1" applyAlignment="1">
      <alignment horizontal="left" vertical="top"/>
    </xf>
    <xf numFmtId="0" fontId="17" fillId="0" borderId="0" xfId="70" applyFont="1" applyBorder="1" applyAlignment="1">
      <alignment horizontal="left" indent="1"/>
    </xf>
    <xf numFmtId="0" fontId="76" fillId="25" borderId="0" xfId="70" applyFont="1" applyFill="1" applyBorder="1" applyAlignment="1">
      <alignment horizontal="left" vertical="center"/>
    </xf>
    <xf numFmtId="0" fontId="118" fillId="25" borderId="0" xfId="70" applyFont="1" applyFill="1" applyBorder="1" applyAlignment="1">
      <alignment horizontal="left" indent="1"/>
    </xf>
    <xf numFmtId="0" fontId="17" fillId="25" borderId="0" xfId="70" applyFont="1" applyFill="1" applyBorder="1" applyAlignment="1">
      <alignment horizontal="left"/>
    </xf>
    <xf numFmtId="0" fontId="81" fillId="26" borderId="31" xfId="70" applyFont="1" applyFill="1" applyBorder="1" applyAlignment="1">
      <alignment horizontal="left" vertical="center"/>
    </xf>
    <xf numFmtId="0" fontId="81" fillId="26" borderId="32" xfId="70" applyFont="1" applyFill="1" applyBorder="1" applyAlignment="1">
      <alignment horizontal="left" vertical="center"/>
    </xf>
    <xf numFmtId="0" fontId="81" fillId="26" borderId="33" xfId="70" applyFont="1" applyFill="1" applyBorder="1" applyAlignment="1">
      <alignment horizontal="left" vertical="center"/>
    </xf>
    <xf numFmtId="0" fontId="91" fillId="26" borderId="34" xfId="70" applyFont="1" applyFill="1" applyBorder="1" applyAlignment="1">
      <alignment horizontal="left" vertical="center"/>
    </xf>
    <xf numFmtId="0" fontId="91" fillId="26" borderId="37" xfId="70" applyFont="1" applyFill="1" applyBorder="1" applyAlignment="1">
      <alignment horizontal="left" vertical="center"/>
    </xf>
    <xf numFmtId="0" fontId="91" fillId="26" borderId="35" xfId="70" applyFont="1" applyFill="1" applyBorder="1" applyAlignment="1">
      <alignment horizontal="left" vertical="center"/>
    </xf>
    <xf numFmtId="0" fontId="22" fillId="0" borderId="65" xfId="70" applyFont="1" applyBorder="1" applyAlignment="1">
      <alignment vertical="justify"/>
    </xf>
    <xf numFmtId="0" fontId="22" fillId="0" borderId="0" xfId="70" applyFont="1" applyBorder="1" applyAlignment="1">
      <alignment vertical="justify"/>
    </xf>
    <xf numFmtId="0" fontId="17" fillId="25" borderId="49" xfId="70" applyFont="1" applyFill="1" applyBorder="1" applyAlignment="1">
      <alignment horizontal="center"/>
    </xf>
    <xf numFmtId="0" fontId="17" fillId="25" borderId="18" xfId="70" applyFont="1" applyFill="1" applyBorder="1" applyAlignment="1">
      <alignment horizontal="right"/>
    </xf>
    <xf numFmtId="0" fontId="17" fillId="25" borderId="13" xfId="70" applyFont="1" applyFill="1" applyBorder="1" applyAlignment="1">
      <alignment horizontal="center" wrapText="1"/>
    </xf>
    <xf numFmtId="0" fontId="17" fillId="25" borderId="78" xfId="70" applyFont="1" applyFill="1" applyBorder="1" applyAlignment="1">
      <alignment horizontal="center" wrapText="1"/>
    </xf>
    <xf numFmtId="0" fontId="18" fillId="25" borderId="0" xfId="70" applyFont="1" applyFill="1" applyBorder="1" applyAlignment="1">
      <alignment horizontal="left" indent="1"/>
    </xf>
    <xf numFmtId="0" fontId="48" fillId="25" borderId="36" xfId="70" applyFont="1" applyFill="1" applyBorder="1" applyAlignment="1">
      <alignment horizontal="justify" vertical="top" wrapText="1"/>
    </xf>
    <xf numFmtId="0" fontId="22" fillId="26" borderId="51" xfId="70" applyFont="1" applyFill="1" applyBorder="1" applyAlignment="1">
      <alignment vertical="justify" wrapText="1"/>
    </xf>
    <xf numFmtId="0" fontId="22" fillId="26" borderId="0" xfId="70" applyFont="1" applyFill="1" applyBorder="1" applyAlignment="1">
      <alignment vertical="justify" wrapText="1"/>
    </xf>
    <xf numFmtId="0" fontId="76" fillId="26" borderId="0" xfId="70" applyFont="1" applyFill="1" applyBorder="1" applyAlignment="1">
      <alignment horizontal="left"/>
    </xf>
    <xf numFmtId="0" fontId="47" fillId="26" borderId="31" xfId="70" applyFont="1" applyFill="1" applyBorder="1" applyAlignment="1">
      <alignment horizontal="left" vertical="center"/>
    </xf>
    <xf numFmtId="0" fontId="47" fillId="26" borderId="32" xfId="70" applyFont="1" applyFill="1" applyBorder="1" applyAlignment="1">
      <alignment horizontal="left" vertical="center"/>
    </xf>
    <xf numFmtId="0" fontId="47" fillId="26" borderId="33" xfId="70" applyFont="1" applyFill="1" applyBorder="1" applyAlignment="1">
      <alignment horizontal="left" vertical="center"/>
    </xf>
    <xf numFmtId="0" fontId="88" fillId="25" borderId="0" xfId="70" applyFont="1" applyFill="1" applyBorder="1" applyAlignment="1">
      <alignment horizontal="left" vertical="center"/>
    </xf>
    <xf numFmtId="0" fontId="17" fillId="25" borderId="13" xfId="70" applyFont="1" applyFill="1" applyBorder="1" applyAlignment="1">
      <alignment horizontal="center"/>
    </xf>
    <xf numFmtId="0" fontId="17" fillId="25" borderId="78" xfId="70" applyFont="1" applyFill="1" applyBorder="1" applyAlignment="1">
      <alignment horizontal="center"/>
    </xf>
    <xf numFmtId="0" fontId="121" fillId="25" borderId="0" xfId="70" applyFont="1" applyFill="1" applyBorder="1" applyAlignment="1">
      <alignment horizontal="justify"/>
    </xf>
    <xf numFmtId="0" fontId="76" fillId="25" borderId="34" xfId="78" applyFont="1" applyFill="1" applyBorder="1" applyAlignment="1">
      <alignment horizontal="center" vertical="center"/>
    </xf>
    <xf numFmtId="0" fontId="76" fillId="25" borderId="35" xfId="78" applyFont="1" applyFill="1" applyBorder="1" applyAlignment="1">
      <alignment horizontal="center" vertical="center"/>
    </xf>
    <xf numFmtId="0" fontId="17" fillId="25" borderId="18" xfId="71" applyFont="1" applyFill="1" applyBorder="1" applyAlignment="1">
      <alignment horizontal="left" indent="6"/>
    </xf>
    <xf numFmtId="0" fontId="15" fillId="25" borderId="22" xfId="62" applyFont="1" applyFill="1" applyBorder="1" applyAlignment="1">
      <alignment horizontal="left"/>
    </xf>
    <xf numFmtId="0" fontId="81" fillId="26" borderId="31" xfId="62" applyFont="1" applyFill="1" applyBorder="1" applyAlignment="1">
      <alignment horizontal="left" vertical="center"/>
    </xf>
    <xf numFmtId="0" fontId="81" fillId="26" borderId="32" xfId="62" applyFont="1" applyFill="1" applyBorder="1" applyAlignment="1">
      <alignment horizontal="left" vertical="center"/>
    </xf>
    <xf numFmtId="0" fontId="81" fillId="26" borderId="33" xfId="62" applyFont="1" applyFill="1" applyBorder="1" applyAlignment="1">
      <alignment horizontal="left" vertical="center"/>
    </xf>
    <xf numFmtId="0" fontId="15" fillId="25" borderId="0" xfId="62" applyFont="1" applyFill="1" applyBorder="1" applyAlignment="1">
      <alignment horizontal="left" vertical="top"/>
    </xf>
    <xf numFmtId="3" fontId="9" fillId="25" borderId="0" xfId="78" applyNumberFormat="1" applyFont="1" applyFill="1" applyBorder="1" applyAlignment="1">
      <alignment horizontal="right" vertical="center" indent="2"/>
    </xf>
    <xf numFmtId="3" fontId="76" fillId="25" borderId="0" xfId="78" applyNumberFormat="1" applyFont="1" applyFill="1" applyBorder="1" applyAlignment="1">
      <alignment horizontal="center" vertical="center"/>
    </xf>
    <xf numFmtId="0" fontId="136" fillId="25" borderId="0" xfId="78" applyFont="1" applyFill="1" applyBorder="1" applyAlignment="1">
      <alignment horizontal="left" vertical="center"/>
    </xf>
    <xf numFmtId="0" fontId="22" fillId="25" borderId="0" xfId="62" applyFont="1" applyFill="1" applyBorder="1" applyAlignment="1">
      <alignment horizontal="left" wrapText="1"/>
    </xf>
    <xf numFmtId="0" fontId="17" fillId="25" borderId="18" xfId="70" applyFont="1" applyFill="1" applyBorder="1" applyAlignment="1">
      <alignment horizontal="right" indent="6"/>
    </xf>
    <xf numFmtId="0" fontId="15" fillId="25" borderId="23" xfId="70" applyFont="1" applyFill="1" applyBorder="1" applyAlignment="1">
      <alignment horizontal="left"/>
    </xf>
    <xf numFmtId="0" fontId="15" fillId="25" borderId="22" xfId="70" applyFont="1" applyFill="1" applyBorder="1" applyAlignment="1">
      <alignment horizontal="left"/>
    </xf>
    <xf numFmtId="0" fontId="47" fillId="26" borderId="44" xfId="70" applyFont="1" applyFill="1" applyBorder="1" applyAlignment="1">
      <alignment horizontal="left" vertical="center"/>
    </xf>
    <xf numFmtId="0" fontId="47" fillId="26" borderId="45" xfId="70" applyFont="1" applyFill="1" applyBorder="1" applyAlignment="1">
      <alignment horizontal="left" vertical="center"/>
    </xf>
    <xf numFmtId="0" fontId="47" fillId="26" borderId="46" xfId="70" applyFont="1" applyFill="1" applyBorder="1" applyAlignment="1">
      <alignment horizontal="left" vertical="center"/>
    </xf>
    <xf numFmtId="0" fontId="35" fillId="26" borderId="10" xfId="62" applyFont="1" applyFill="1" applyBorder="1" applyAlignment="1">
      <alignment horizontal="center" vertical="center" wrapText="1"/>
    </xf>
    <xf numFmtId="0" fontId="35" fillId="26" borderId="11" xfId="62" applyFont="1" applyFill="1" applyBorder="1" applyAlignment="1">
      <alignment horizontal="center" vertical="center" wrapText="1"/>
    </xf>
    <xf numFmtId="0" fontId="17" fillId="26" borderId="13" xfId="62" applyFont="1" applyFill="1" applyBorder="1" applyAlignment="1">
      <alignment horizontal="center" vertical="center"/>
    </xf>
    <xf numFmtId="173" fontId="18" fillId="25" borderId="0" xfId="70" applyNumberFormat="1" applyFont="1" applyFill="1" applyBorder="1" applyAlignment="1">
      <alignment horizontal="left"/>
    </xf>
    <xf numFmtId="0" fontId="35" fillId="25" borderId="10" xfId="62" applyFont="1" applyFill="1" applyBorder="1" applyAlignment="1">
      <alignment horizontal="center" vertical="center" wrapText="1"/>
    </xf>
    <xf numFmtId="0" fontId="35" fillId="25" borderId="11" xfId="62" applyFont="1" applyFill="1" applyBorder="1" applyAlignment="1">
      <alignment horizontal="center" vertical="center" wrapText="1"/>
    </xf>
    <xf numFmtId="0" fontId="76" fillId="44" borderId="0" xfId="70" applyFont="1" applyFill="1" applyBorder="1" applyAlignment="1">
      <alignment horizontal="left"/>
    </xf>
    <xf numFmtId="0" fontId="22" fillId="27" borderId="0" xfId="40" applyFont="1" applyFill="1" applyBorder="1" applyAlignment="1">
      <alignment horizontal="left" wrapText="1"/>
    </xf>
    <xf numFmtId="0" fontId="119" fillId="27" borderId="0" xfId="40" applyFont="1" applyFill="1" applyBorder="1" applyAlignment="1">
      <alignment horizontal="left"/>
    </xf>
    <xf numFmtId="0" fontId="119" fillId="27" borderId="19" xfId="40" applyFont="1" applyFill="1" applyBorder="1" applyAlignment="1">
      <alignment horizontal="left"/>
    </xf>
    <xf numFmtId="173" fontId="44" fillId="25" borderId="0" xfId="70" applyNumberFormat="1" applyFont="1" applyFill="1" applyBorder="1" applyAlignment="1">
      <alignment horizontal="right"/>
    </xf>
    <xf numFmtId="0" fontId="125" fillId="26" borderId="44" xfId="70" applyFont="1" applyFill="1" applyBorder="1" applyAlignment="1">
      <alignment horizontal="left" vertical="center"/>
    </xf>
    <xf numFmtId="0" fontId="125" fillId="26" borderId="45" xfId="70" applyFont="1" applyFill="1" applyBorder="1" applyAlignment="1">
      <alignment horizontal="left" vertical="center"/>
    </xf>
    <xf numFmtId="0" fontId="125" fillId="26" borderId="46" xfId="70" applyFont="1" applyFill="1" applyBorder="1" applyAlignment="1">
      <alignment horizontal="left" vertical="center"/>
    </xf>
    <xf numFmtId="3" fontId="84" fillId="26" borderId="0" xfId="70" applyNumberFormat="1" applyFont="1" applyFill="1" applyBorder="1" applyAlignment="1">
      <alignment horizontal="left"/>
    </xf>
    <xf numFmtId="0" fontId="22" fillId="24" borderId="0" xfId="40" applyFont="1" applyFill="1" applyBorder="1" applyAlignment="1">
      <alignment horizontal="left" vertical="top" wrapText="1"/>
    </xf>
    <xf numFmtId="3" fontId="84" fillId="26" borderId="0" xfId="70" applyNumberFormat="1" applyFont="1" applyFill="1" applyBorder="1" applyAlignment="1">
      <alignment horizontal="left" vertical="center" wrapText="1"/>
    </xf>
    <xf numFmtId="0" fontId="118" fillId="24" borderId="0" xfId="40" applyFont="1" applyFill="1" applyBorder="1" applyAlignment="1">
      <alignment horizontal="left" vertical="center" wrapText="1" indent="1"/>
    </xf>
    <xf numFmtId="0" fontId="119" fillId="24" borderId="0" xfId="40" applyFont="1" applyFill="1" applyBorder="1" applyAlignment="1">
      <alignment horizontal="center" vertical="top" wrapText="1"/>
    </xf>
    <xf numFmtId="0" fontId="119" fillId="24" borderId="0" xfId="40" applyFont="1" applyFill="1" applyBorder="1" applyAlignment="1">
      <alignment horizontal="left" vertical="top" wrapText="1"/>
    </xf>
    <xf numFmtId="0" fontId="84" fillId="26" borderId="0" xfId="70" applyFont="1" applyFill="1" applyBorder="1" applyAlignment="1">
      <alignment horizontal="left"/>
    </xf>
    <xf numFmtId="0" fontId="118" fillId="27" borderId="0" xfId="40" applyFont="1" applyFill="1" applyBorder="1" applyAlignment="1">
      <alignment horizontal="left" vertical="center" wrapText="1" indent="1"/>
    </xf>
    <xf numFmtId="0" fontId="118" fillId="25" borderId="18" xfId="70" applyFont="1" applyFill="1" applyBorder="1" applyAlignment="1">
      <alignment horizontal="left" indent="6"/>
    </xf>
    <xf numFmtId="0" fontId="15" fillId="25" borderId="0" xfId="70" applyFont="1" applyFill="1" applyBorder="1" applyAlignment="1">
      <alignment horizontal="left"/>
    </xf>
    <xf numFmtId="0" fontId="125" fillId="0" borderId="44" xfId="70" applyFont="1" applyFill="1" applyBorder="1" applyAlignment="1">
      <alignment horizontal="left" vertical="center"/>
    </xf>
    <xf numFmtId="0" fontId="125" fillId="0" borderId="45" xfId="70" applyFont="1" applyFill="1" applyBorder="1" applyAlignment="1">
      <alignment horizontal="left" vertical="center"/>
    </xf>
    <xf numFmtId="0" fontId="125" fillId="0" borderId="46" xfId="70" applyFont="1" applyFill="1" applyBorder="1" applyAlignment="1">
      <alignment horizontal="left" vertical="center"/>
    </xf>
    <xf numFmtId="173" fontId="18" fillId="25" borderId="20" xfId="70" applyNumberFormat="1" applyFont="1" applyFill="1" applyBorder="1" applyAlignment="1">
      <alignment horizontal="left"/>
    </xf>
    <xf numFmtId="3" fontId="118" fillId="27" borderId="0" xfId="40" applyNumberFormat="1" applyFont="1" applyFill="1" applyBorder="1" applyAlignment="1">
      <alignment horizontal="left" vertical="center" wrapText="1" indent="1"/>
    </xf>
    <xf numFmtId="0" fontId="119" fillId="24" borderId="0" xfId="40" applyFont="1" applyFill="1" applyBorder="1" applyAlignment="1">
      <alignment horizontal="left" vertical="center" wrapText="1"/>
    </xf>
    <xf numFmtId="0" fontId="17" fillId="25" borderId="18" xfId="70" applyFont="1" applyFill="1" applyBorder="1" applyAlignment="1">
      <alignment horizontal="center"/>
    </xf>
    <xf numFmtId="0" fontId="76" fillId="25" borderId="0" xfId="70" applyFont="1" applyFill="1" applyBorder="1" applyAlignment="1">
      <alignment horizontal="justify" vertical="center"/>
    </xf>
    <xf numFmtId="0" fontId="22" fillId="25" borderId="0" xfId="70" applyNumberFormat="1" applyFont="1" applyFill="1" applyBorder="1" applyAlignment="1" applyProtection="1">
      <alignment horizontal="justify" vertical="justify" wrapText="1"/>
      <protection locked="0"/>
    </xf>
    <xf numFmtId="3" fontId="22" fillId="25" borderId="0" xfId="70" applyNumberFormat="1" applyFont="1" applyFill="1" applyBorder="1" applyAlignment="1">
      <alignment horizontal="right"/>
    </xf>
    <xf numFmtId="49" fontId="22" fillId="25" borderId="0" xfId="70" applyNumberFormat="1" applyFont="1" applyFill="1" applyBorder="1" applyAlignment="1">
      <alignment horizontal="left" vertical="center" wrapText="1"/>
    </xf>
    <xf numFmtId="0" fontId="79" fillId="25" borderId="0" xfId="70" applyNumberFormat="1" applyFont="1" applyFill="1" applyBorder="1" applyAlignment="1" applyProtection="1">
      <alignment horizontal="right" vertical="justify" wrapText="1"/>
      <protection locked="0"/>
    </xf>
    <xf numFmtId="0" fontId="123" fillId="25" borderId="0" xfId="68" applyNumberFormat="1" applyFont="1" applyFill="1" applyBorder="1" applyAlignment="1" applyProtection="1">
      <alignment horizontal="left" vertical="justify" wrapText="1"/>
      <protection locked="0"/>
    </xf>
    <xf numFmtId="173" fontId="18" fillId="25" borderId="0" xfId="52" applyNumberFormat="1" applyFont="1" applyFill="1" applyBorder="1" applyAlignment="1">
      <alignment horizontal="center"/>
    </xf>
    <xf numFmtId="0" fontId="18" fillId="27" borderId="0" xfId="61" applyFont="1" applyFill="1" applyBorder="1" applyAlignment="1">
      <alignment horizontal="justify" vertical="center"/>
    </xf>
    <xf numFmtId="1" fontId="18" fillId="35" borderId="0" xfId="51" applyNumberFormat="1" applyFont="1" applyFill="1" applyBorder="1" applyAlignment="1">
      <alignment horizontal="center"/>
    </xf>
    <xf numFmtId="0" fontId="22" fillId="24" borderId="0" xfId="61" applyFont="1" applyFill="1" applyBorder="1" applyAlignment="1">
      <alignment horizontal="left" wrapText="1"/>
    </xf>
    <xf numFmtId="2" fontId="35" fillId="24" borderId="0" xfId="61" applyNumberFormat="1" applyFont="1" applyFill="1" applyBorder="1" applyAlignment="1">
      <alignment horizontal="left" wrapText="1"/>
    </xf>
    <xf numFmtId="2" fontId="22" fillId="24" borderId="0" xfId="61" applyNumberFormat="1" applyFont="1" applyFill="1" applyBorder="1" applyAlignment="1">
      <alignment horizontal="left" wrapText="1"/>
    </xf>
    <xf numFmtId="0" fontId="18" fillId="27" borderId="0" xfId="61" applyFont="1" applyFill="1" applyBorder="1" applyAlignment="1">
      <alignment horizontal="justify" vertical="center" wrapText="1"/>
    </xf>
    <xf numFmtId="0" fontId="47" fillId="26" borderId="15" xfId="51" applyFont="1" applyFill="1" applyBorder="1" applyAlignment="1">
      <alignment horizontal="left" vertical="center"/>
    </xf>
    <xf numFmtId="0" fontId="47" fillId="26" borderId="16" xfId="51" applyFont="1" applyFill="1" applyBorder="1" applyAlignment="1">
      <alignment horizontal="left" vertical="center"/>
    </xf>
    <xf numFmtId="0" fontId="47" fillId="26" borderId="17" xfId="51" applyFont="1" applyFill="1" applyBorder="1" applyAlignment="1">
      <alignment horizontal="left" vertical="center"/>
    </xf>
    <xf numFmtId="0" fontId="85" fillId="26" borderId="24" xfId="51" applyNumberFormat="1" applyFont="1" applyFill="1" applyBorder="1" applyAlignment="1">
      <alignment horizontal="center" vertical="center" wrapText="1"/>
    </xf>
    <xf numFmtId="0" fontId="85" fillId="26" borderId="25" xfId="51" applyNumberFormat="1" applyFont="1" applyFill="1" applyBorder="1" applyAlignment="1">
      <alignment horizontal="center" vertical="center"/>
    </xf>
    <xf numFmtId="0" fontId="17" fillId="25" borderId="0" xfId="0" applyFont="1" applyFill="1" applyBorder="1" applyAlignment="1">
      <alignment horizontal="center"/>
    </xf>
    <xf numFmtId="0" fontId="16" fillId="25" borderId="0" xfId="0" applyFont="1" applyFill="1" applyBorder="1"/>
    <xf numFmtId="173" fontId="18" fillId="25" borderId="0" xfId="52" applyNumberFormat="1" applyFont="1" applyFill="1" applyBorder="1" applyAlignment="1">
      <alignment horizontal="right"/>
    </xf>
    <xf numFmtId="173" fontId="18" fillId="25" borderId="19" xfId="52" applyNumberFormat="1" applyFont="1" applyFill="1" applyBorder="1" applyAlignment="1">
      <alignment horizontal="right"/>
    </xf>
    <xf numFmtId="0" fontId="17" fillId="26" borderId="18" xfId="0" applyFont="1" applyFill="1" applyBorder="1" applyAlignment="1">
      <alignment horizontal="center"/>
    </xf>
    <xf numFmtId="0" fontId="18" fillId="25" borderId="0" xfId="52" applyNumberFormat="1" applyFont="1" applyFill="1" applyAlignment="1">
      <alignment horizontal="right"/>
    </xf>
    <xf numFmtId="0" fontId="18" fillId="25" borderId="0" xfId="52" applyNumberFormat="1" applyFont="1" applyFill="1" applyBorder="1" applyAlignment="1">
      <alignment horizontal="right"/>
    </xf>
    <xf numFmtId="0" fontId="39" fillId="25" borderId="0" xfId="0" applyFont="1" applyFill="1" applyBorder="1" applyAlignment="1">
      <alignment horizontal="left"/>
    </xf>
  </cellXfs>
  <cellStyles count="318">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2 2" xfId="317"/>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8">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FFC7CE"/>
      <color rgb="FF008080"/>
      <color rgb="FF1F497D"/>
      <color rgb="FF333333"/>
      <color rgb="FF9C0000"/>
      <color rgb="FF9C0006"/>
      <color rgb="FFFF9999"/>
      <color rgb="FFFFFFCC"/>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out.</c:v>
                  </c:pt>
                  <c:pt idx="1">
                    <c:v>nov.</c:v>
                  </c:pt>
                  <c:pt idx="2">
                    <c:v>dez.</c:v>
                  </c:pt>
                  <c:pt idx="3">
                    <c:v>jan.</c:v>
                  </c:pt>
                  <c:pt idx="4">
                    <c:v>fev.</c:v>
                  </c:pt>
                  <c:pt idx="5">
                    <c:v>mar.</c:v>
                  </c:pt>
                  <c:pt idx="6">
                    <c:v>abr.</c:v>
                  </c:pt>
                  <c:pt idx="7">
                    <c:v>mai.</c:v>
                  </c:pt>
                  <c:pt idx="8">
                    <c:v>jun.</c:v>
                  </c:pt>
                  <c:pt idx="9">
                    <c:v>jul.</c:v>
                  </c:pt>
                  <c:pt idx="10">
                    <c:v>ago.</c:v>
                  </c:pt>
                  <c:pt idx="11">
                    <c:v>set.</c:v>
                  </c:pt>
                  <c:pt idx="12">
                    <c:v>out.</c:v>
                  </c:pt>
                </c:lvl>
                <c:lvl>
                  <c:pt idx="0">
                    <c:v>2017</c:v>
                  </c:pt>
                  <c:pt idx="3">
                    <c:v>2018</c:v>
                  </c:pt>
                </c:lvl>
              </c:multiLvlStrCache>
            </c:multiLvlStrRef>
          </c:cat>
          <c:val>
            <c:numRef>
              <c:f>'9lay_off'!$E$12:$Q$12</c:f>
              <c:numCache>
                <c:formatCode>0</c:formatCode>
                <c:ptCount val="13"/>
                <c:pt idx="0">
                  <c:v>24</c:v>
                </c:pt>
                <c:pt idx="1">
                  <c:v>42</c:v>
                </c:pt>
                <c:pt idx="2">
                  <c:v>49</c:v>
                </c:pt>
                <c:pt idx="3">
                  <c:v>48</c:v>
                </c:pt>
                <c:pt idx="4">
                  <c:v>53</c:v>
                </c:pt>
                <c:pt idx="5">
                  <c:v>60</c:v>
                </c:pt>
                <c:pt idx="6">
                  <c:v>47</c:v>
                </c:pt>
                <c:pt idx="7">
                  <c:v>41</c:v>
                </c:pt>
                <c:pt idx="8">
                  <c:v>36</c:v>
                </c:pt>
                <c:pt idx="9">
                  <c:v>35</c:v>
                </c:pt>
                <c:pt idx="10">
                  <c:v>33</c:v>
                </c:pt>
                <c:pt idx="11">
                  <c:v>36</c:v>
                </c:pt>
                <c:pt idx="12">
                  <c:v>47</c:v>
                </c:pt>
              </c:numCache>
            </c:numRef>
          </c:val>
        </c:ser>
        <c:dLbls>
          <c:showLegendKey val="0"/>
          <c:showVal val="0"/>
          <c:showCatName val="0"/>
          <c:showSerName val="0"/>
          <c:showPercent val="0"/>
          <c:showBubbleSize val="0"/>
        </c:dLbls>
        <c:gapWidth val="150"/>
        <c:axId val="71752704"/>
        <c:axId val="77927168"/>
      </c:barChart>
      <c:catAx>
        <c:axId val="7175270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77927168"/>
        <c:crosses val="autoZero"/>
        <c:auto val="1"/>
        <c:lblAlgn val="ctr"/>
        <c:lblOffset val="100"/>
        <c:tickLblSkip val="1"/>
        <c:tickMarkSkip val="1"/>
        <c:noMultiLvlLbl val="0"/>
      </c:catAx>
      <c:valAx>
        <c:axId val="7792716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175270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out.</c:v>
                  </c:pt>
                  <c:pt idx="1">
                    <c:v>nov.</c:v>
                  </c:pt>
                  <c:pt idx="2">
                    <c:v>dez.</c:v>
                  </c:pt>
                  <c:pt idx="3">
                    <c:v>jan.</c:v>
                  </c:pt>
                  <c:pt idx="4">
                    <c:v>fev.</c:v>
                  </c:pt>
                  <c:pt idx="5">
                    <c:v>mar.</c:v>
                  </c:pt>
                  <c:pt idx="6">
                    <c:v>abr.</c:v>
                  </c:pt>
                  <c:pt idx="7">
                    <c:v>mai.</c:v>
                  </c:pt>
                  <c:pt idx="8">
                    <c:v>jun.</c:v>
                  </c:pt>
                  <c:pt idx="9">
                    <c:v>jul.</c:v>
                  </c:pt>
                  <c:pt idx="10">
                    <c:v>ago.</c:v>
                  </c:pt>
                  <c:pt idx="11">
                    <c:v>set.</c:v>
                  </c:pt>
                  <c:pt idx="12">
                    <c:v>out.</c:v>
                  </c:pt>
                </c:lvl>
                <c:lvl>
                  <c:pt idx="0">
                    <c:v>2017</c:v>
                  </c:pt>
                  <c:pt idx="3">
                    <c:v>2018</c:v>
                  </c:pt>
                </c:lvl>
              </c:multiLvlStrCache>
            </c:multiLvlStrRef>
          </c:cat>
          <c:val>
            <c:numRef>
              <c:f>'9lay_off'!$E$15:$Q$15</c:f>
              <c:numCache>
                <c:formatCode>#,##0</c:formatCode>
                <c:ptCount val="13"/>
                <c:pt idx="0">
                  <c:v>626</c:v>
                </c:pt>
                <c:pt idx="1">
                  <c:v>931</c:v>
                </c:pt>
                <c:pt idx="2">
                  <c:v>1293</c:v>
                </c:pt>
                <c:pt idx="3">
                  <c:v>1398</c:v>
                </c:pt>
                <c:pt idx="4">
                  <c:v>1461</c:v>
                </c:pt>
                <c:pt idx="5">
                  <c:v>1257</c:v>
                </c:pt>
                <c:pt idx="6">
                  <c:v>1088</c:v>
                </c:pt>
                <c:pt idx="7">
                  <c:v>665</c:v>
                </c:pt>
                <c:pt idx="8">
                  <c:v>425</c:v>
                </c:pt>
                <c:pt idx="9">
                  <c:v>547</c:v>
                </c:pt>
                <c:pt idx="10">
                  <c:v>456</c:v>
                </c:pt>
                <c:pt idx="11">
                  <c:v>752</c:v>
                </c:pt>
                <c:pt idx="12">
                  <c:v>1104</c:v>
                </c:pt>
              </c:numCache>
            </c:numRef>
          </c:val>
        </c:ser>
        <c:dLbls>
          <c:showLegendKey val="0"/>
          <c:showVal val="0"/>
          <c:showCatName val="0"/>
          <c:showSerName val="0"/>
          <c:showPercent val="0"/>
          <c:showBubbleSize val="0"/>
        </c:dLbls>
        <c:gapWidth val="150"/>
        <c:axId val="105990016"/>
        <c:axId val="112294144"/>
      </c:barChart>
      <c:catAx>
        <c:axId val="105990016"/>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12294144"/>
        <c:crosses val="autoZero"/>
        <c:auto val="1"/>
        <c:lblAlgn val="ctr"/>
        <c:lblOffset val="100"/>
        <c:tickLblSkip val="1"/>
        <c:tickMarkSkip val="1"/>
        <c:noMultiLvlLbl val="0"/>
      </c:catAx>
      <c:valAx>
        <c:axId val="1122941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599001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'9lay_off'!$E$38:$Q$38</c:f>
              <c:numCache>
                <c:formatCode>0</c:formatCode>
                <c:ptCount val="13"/>
                <c:pt idx="0">
                  <c:v>34</c:v>
                </c:pt>
                <c:pt idx="1">
                  <c:v>49</c:v>
                </c:pt>
                <c:pt idx="2">
                  <c:v>28</c:v>
                </c:pt>
                <c:pt idx="3">
                  <c:v>54</c:v>
                </c:pt>
                <c:pt idx="4">
                  <c:v>423</c:v>
                </c:pt>
                <c:pt idx="5">
                  <c:v>324</c:v>
                </c:pt>
                <c:pt idx="6">
                  <c:v>266</c:v>
                </c:pt>
                <c:pt idx="7">
                  <c:v>550</c:v>
                </c:pt>
                <c:pt idx="8">
                  <c:v>547</c:v>
                </c:pt>
                <c:pt idx="9">
                  <c:v>344</c:v>
                </c:pt>
                <c:pt idx="10">
                  <c:v>254</c:v>
                </c:pt>
                <c:pt idx="11">
                  <c:v>211</c:v>
                </c:pt>
                <c:pt idx="12">
                  <c:v>161</c:v>
                </c:pt>
              </c:numCache>
            </c:numRef>
          </c:val>
        </c:ser>
        <c:dLbls>
          <c:showLegendKey val="0"/>
          <c:showVal val="0"/>
          <c:showCatName val="0"/>
          <c:showSerName val="0"/>
          <c:showPercent val="0"/>
          <c:showBubbleSize val="0"/>
        </c:dLbls>
        <c:gapWidth val="150"/>
        <c:axId val="172405888"/>
        <c:axId val="172407424"/>
      </c:barChart>
      <c:catAx>
        <c:axId val="17240588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72407424"/>
        <c:crosses val="autoZero"/>
        <c:auto val="1"/>
        <c:lblAlgn val="ctr"/>
        <c:lblOffset val="100"/>
        <c:tickLblSkip val="1"/>
        <c:tickMarkSkip val="1"/>
        <c:noMultiLvlLbl val="0"/>
      </c:catAx>
      <c:valAx>
        <c:axId val="17240742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240588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'9lay_off'!$E$41:$Q$41</c:f>
              <c:numCache>
                <c:formatCode>#,##0</c:formatCode>
                <c:ptCount val="13"/>
                <c:pt idx="0">
                  <c:v>588</c:v>
                </c:pt>
                <c:pt idx="1">
                  <c:v>664</c:v>
                </c:pt>
                <c:pt idx="2">
                  <c:v>891</c:v>
                </c:pt>
                <c:pt idx="3">
                  <c:v>1422</c:v>
                </c:pt>
                <c:pt idx="4">
                  <c:v>19278</c:v>
                </c:pt>
                <c:pt idx="5">
                  <c:v>6145</c:v>
                </c:pt>
                <c:pt idx="6">
                  <c:v>3601</c:v>
                </c:pt>
                <c:pt idx="7">
                  <c:v>8703</c:v>
                </c:pt>
                <c:pt idx="8">
                  <c:v>7434</c:v>
                </c:pt>
                <c:pt idx="9">
                  <c:v>4460</c:v>
                </c:pt>
                <c:pt idx="10">
                  <c:v>3872</c:v>
                </c:pt>
                <c:pt idx="11">
                  <c:v>4126</c:v>
                </c:pt>
                <c:pt idx="12">
                  <c:v>3263</c:v>
                </c:pt>
              </c:numCache>
            </c:numRef>
          </c:val>
        </c:ser>
        <c:dLbls>
          <c:showLegendKey val="0"/>
          <c:showVal val="0"/>
          <c:showCatName val="0"/>
          <c:showSerName val="0"/>
          <c:showPercent val="0"/>
          <c:showBubbleSize val="0"/>
        </c:dLbls>
        <c:gapWidth val="150"/>
        <c:axId val="185838592"/>
        <c:axId val="185847808"/>
      </c:barChart>
      <c:catAx>
        <c:axId val="18583859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85847808"/>
        <c:crosses val="autoZero"/>
        <c:auto val="1"/>
        <c:lblAlgn val="ctr"/>
        <c:lblOffset val="100"/>
        <c:tickLblSkip val="1"/>
        <c:tickMarkSkip val="1"/>
        <c:noMultiLvlLbl val="0"/>
      </c:catAx>
      <c:valAx>
        <c:axId val="18584780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583859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91218432"/>
        <c:axId val="191219968"/>
      </c:barChart>
      <c:catAx>
        <c:axId val="191218432"/>
        <c:scaling>
          <c:orientation val="maxMin"/>
        </c:scaling>
        <c:delete val="0"/>
        <c:axPos val="l"/>
        <c:majorTickMark val="none"/>
        <c:minorTickMark val="none"/>
        <c:tickLblPos val="none"/>
        <c:spPr>
          <a:ln w="3175">
            <a:solidFill>
              <a:srgbClr val="333333"/>
            </a:solidFill>
            <a:prstDash val="solid"/>
          </a:ln>
        </c:spPr>
        <c:crossAx val="191219968"/>
        <c:crosses val="autoZero"/>
        <c:auto val="1"/>
        <c:lblAlgn val="ctr"/>
        <c:lblOffset val="100"/>
        <c:tickMarkSkip val="1"/>
        <c:noMultiLvlLbl val="0"/>
      </c:catAx>
      <c:valAx>
        <c:axId val="19121996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121843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91334656"/>
        <c:axId val="192402944"/>
      </c:barChart>
      <c:catAx>
        <c:axId val="191334656"/>
        <c:scaling>
          <c:orientation val="maxMin"/>
        </c:scaling>
        <c:delete val="0"/>
        <c:axPos val="l"/>
        <c:majorTickMark val="none"/>
        <c:minorTickMark val="none"/>
        <c:tickLblPos val="none"/>
        <c:spPr>
          <a:ln w="3175">
            <a:solidFill>
              <a:srgbClr val="333333"/>
            </a:solidFill>
            <a:prstDash val="solid"/>
          </a:ln>
        </c:spPr>
        <c:crossAx val="192402944"/>
        <c:crosses val="autoZero"/>
        <c:auto val="1"/>
        <c:lblAlgn val="ctr"/>
        <c:lblOffset val="100"/>
        <c:tickMarkSkip val="1"/>
        <c:noMultiLvlLbl val="0"/>
      </c:catAx>
      <c:valAx>
        <c:axId val="19240294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133465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93577728"/>
        <c:axId val="193930752"/>
      </c:barChart>
      <c:catAx>
        <c:axId val="193577728"/>
        <c:scaling>
          <c:orientation val="maxMin"/>
        </c:scaling>
        <c:delete val="0"/>
        <c:axPos val="l"/>
        <c:majorTickMark val="none"/>
        <c:minorTickMark val="none"/>
        <c:tickLblPos val="none"/>
        <c:spPr>
          <a:ln w="3175">
            <a:solidFill>
              <a:srgbClr val="333333"/>
            </a:solidFill>
            <a:prstDash val="solid"/>
          </a:ln>
        </c:spPr>
        <c:crossAx val="193930752"/>
        <c:crosses val="autoZero"/>
        <c:auto val="1"/>
        <c:lblAlgn val="ctr"/>
        <c:lblOffset val="100"/>
        <c:tickMarkSkip val="1"/>
        <c:noMultiLvlLbl val="0"/>
      </c:catAx>
      <c:valAx>
        <c:axId val="19393075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357772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97984256"/>
        <c:axId val="197986944"/>
      </c:barChart>
      <c:catAx>
        <c:axId val="197984256"/>
        <c:scaling>
          <c:orientation val="maxMin"/>
        </c:scaling>
        <c:delete val="0"/>
        <c:axPos val="l"/>
        <c:majorTickMark val="none"/>
        <c:minorTickMark val="none"/>
        <c:tickLblPos val="none"/>
        <c:spPr>
          <a:ln w="3175">
            <a:solidFill>
              <a:srgbClr val="333333"/>
            </a:solidFill>
            <a:prstDash val="solid"/>
          </a:ln>
        </c:spPr>
        <c:crossAx val="197986944"/>
        <c:crosses val="autoZero"/>
        <c:auto val="1"/>
        <c:lblAlgn val="ctr"/>
        <c:lblOffset val="100"/>
        <c:tickMarkSkip val="1"/>
        <c:noMultiLvlLbl val="0"/>
      </c:catAx>
      <c:valAx>
        <c:axId val="19798694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798425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7.140865941869512</c:v>
                </c:pt>
                <c:pt idx="1">
                  <c:v>5.1588755093631145</c:v>
                </c:pt>
                <c:pt idx="2">
                  <c:v>4.1711659965537162</c:v>
                </c:pt>
                <c:pt idx="3">
                  <c:v>3.9441470042239635</c:v>
                </c:pt>
                <c:pt idx="4">
                  <c:v>3.9131710816656895</c:v>
                </c:pt>
                <c:pt idx="5" formatCode="0.00">
                  <c:v>-43.574028427982235</c:v>
                </c:pt>
                <c:pt idx="6" formatCode="0.00">
                  <c:v>-13.151566163650575</c:v>
                </c:pt>
                <c:pt idx="7" formatCode="0.00">
                  <c:v>-7.8896344385865458</c:v>
                </c:pt>
                <c:pt idx="8" formatCode="0.00">
                  <c:v>-3.8349182671390314</c:v>
                </c:pt>
                <c:pt idx="9" formatCode="0.00">
                  <c:v>-3.1258101260850824</c:v>
                </c:pt>
              </c:numCache>
            </c:numRef>
          </c:val>
        </c:ser>
        <c:dLbls>
          <c:showLegendKey val="0"/>
          <c:showVal val="0"/>
          <c:showCatName val="0"/>
          <c:showSerName val="0"/>
          <c:showPercent val="0"/>
          <c:showBubbleSize val="0"/>
        </c:dLbls>
        <c:gapWidth val="80"/>
        <c:axId val="198338432"/>
        <c:axId val="198339968"/>
      </c:barChart>
      <c:catAx>
        <c:axId val="198338432"/>
        <c:scaling>
          <c:orientation val="maxMin"/>
        </c:scaling>
        <c:delete val="0"/>
        <c:axPos val="l"/>
        <c:majorTickMark val="none"/>
        <c:minorTickMark val="none"/>
        <c:tickLblPos val="none"/>
        <c:crossAx val="198339968"/>
        <c:crossesAt val="0"/>
        <c:auto val="1"/>
        <c:lblAlgn val="ctr"/>
        <c:lblOffset val="100"/>
        <c:tickMarkSkip val="1"/>
        <c:noMultiLvlLbl val="0"/>
      </c:catAx>
      <c:valAx>
        <c:axId val="198339968"/>
        <c:scaling>
          <c:orientation val="minMax"/>
        </c:scaling>
        <c:delete val="0"/>
        <c:axPos val="t"/>
        <c:numFmt formatCode="0.0" sourceLinked="1"/>
        <c:majorTickMark val="none"/>
        <c:minorTickMark val="none"/>
        <c:tickLblPos val="none"/>
        <c:spPr>
          <a:ln w="9525">
            <a:noFill/>
          </a:ln>
        </c:spPr>
        <c:crossAx val="198338432"/>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113438</c:v>
              </c:pt>
              <c:pt idx="1">
                <c:v>107177</c:v>
              </c:pt>
            </c:numLit>
          </c:val>
        </c:ser>
        <c:dLbls>
          <c:showLegendKey val="0"/>
          <c:showVal val="0"/>
          <c:showCatName val="0"/>
          <c:showSerName val="0"/>
          <c:showPercent val="0"/>
          <c:showBubbleSize val="0"/>
        </c:dLbls>
        <c:gapWidth val="120"/>
        <c:axId val="256537344"/>
        <c:axId val="256538880"/>
      </c:barChart>
      <c:catAx>
        <c:axId val="25653734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56538880"/>
        <c:crosses val="autoZero"/>
        <c:auto val="1"/>
        <c:lblAlgn val="ctr"/>
        <c:lblOffset val="100"/>
        <c:tickLblSkip val="1"/>
        <c:tickMarkSkip val="1"/>
        <c:noMultiLvlLbl val="0"/>
      </c:catAx>
      <c:valAx>
        <c:axId val="256538880"/>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565373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70621</c:v>
              </c:pt>
              <c:pt idx="1">
                <c:v>4189</c:v>
              </c:pt>
              <c:pt idx="2">
                <c:v>3741</c:v>
              </c:pt>
              <c:pt idx="3">
                <c:v>13226</c:v>
              </c:pt>
              <c:pt idx="4">
                <c:v>10849</c:v>
              </c:pt>
              <c:pt idx="5">
                <c:v>11498</c:v>
              </c:pt>
              <c:pt idx="6">
                <c:v>12982</c:v>
              </c:pt>
              <c:pt idx="7">
                <c:v>15384</c:v>
              </c:pt>
              <c:pt idx="8">
                <c:v>17181</c:v>
              </c:pt>
              <c:pt idx="9">
                <c:v>19427</c:v>
              </c:pt>
              <c:pt idx="10">
                <c:v>20656</c:v>
              </c:pt>
              <c:pt idx="11">
                <c:v>15594</c:v>
              </c:pt>
              <c:pt idx="12">
                <c:v>5267</c:v>
              </c:pt>
            </c:numLit>
          </c:val>
        </c:ser>
        <c:dLbls>
          <c:showLegendKey val="0"/>
          <c:showVal val="0"/>
          <c:showCatName val="0"/>
          <c:showSerName val="0"/>
          <c:showPercent val="0"/>
          <c:showBubbleSize val="0"/>
        </c:dLbls>
        <c:gapWidth val="30"/>
        <c:axId val="261279744"/>
        <c:axId val="261308416"/>
      </c:barChart>
      <c:catAx>
        <c:axId val="26127974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61308416"/>
        <c:crosses val="autoZero"/>
        <c:auto val="1"/>
        <c:lblAlgn val="ctr"/>
        <c:lblOffset val="100"/>
        <c:tickLblSkip val="1"/>
        <c:tickMarkSkip val="1"/>
        <c:noMultiLvlLbl val="0"/>
      </c:catAx>
      <c:valAx>
        <c:axId val="261308416"/>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612797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4911</c:v>
                </c:pt>
                <c:pt idx="1">
                  <c:v>1675</c:v>
                </c:pt>
                <c:pt idx="2">
                  <c:v>3329</c:v>
                </c:pt>
                <c:pt idx="3">
                  <c:v>1017</c:v>
                </c:pt>
                <c:pt idx="4">
                  <c:v>1637</c:v>
                </c:pt>
                <c:pt idx="5">
                  <c:v>3514</c:v>
                </c:pt>
                <c:pt idx="6">
                  <c:v>1321</c:v>
                </c:pt>
                <c:pt idx="7">
                  <c:v>2582</c:v>
                </c:pt>
                <c:pt idx="8">
                  <c:v>1232</c:v>
                </c:pt>
                <c:pt idx="9">
                  <c:v>1967</c:v>
                </c:pt>
                <c:pt idx="10">
                  <c:v>18345</c:v>
                </c:pt>
                <c:pt idx="11">
                  <c:v>1259</c:v>
                </c:pt>
                <c:pt idx="12">
                  <c:v>30726</c:v>
                </c:pt>
                <c:pt idx="13">
                  <c:v>2512</c:v>
                </c:pt>
                <c:pt idx="14">
                  <c:v>9106</c:v>
                </c:pt>
                <c:pt idx="15">
                  <c:v>1176</c:v>
                </c:pt>
                <c:pt idx="16">
                  <c:v>2908</c:v>
                </c:pt>
                <c:pt idx="17">
                  <c:v>3512</c:v>
                </c:pt>
                <c:pt idx="18">
                  <c:v>6318</c:v>
                </c:pt>
                <c:pt idx="19">
                  <c:v>2201</c:v>
                </c:pt>
              </c:numCache>
            </c:numRef>
          </c:val>
        </c:ser>
        <c:dLbls>
          <c:showLegendKey val="0"/>
          <c:showVal val="0"/>
          <c:showCatName val="0"/>
          <c:showSerName val="0"/>
          <c:showPercent val="0"/>
          <c:showBubbleSize val="0"/>
        </c:dLbls>
        <c:gapWidth val="30"/>
        <c:axId val="266790016"/>
        <c:axId val="266791552"/>
      </c:barChart>
      <c:catAx>
        <c:axId val="266790016"/>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66791552"/>
        <c:crosses val="autoZero"/>
        <c:auto val="1"/>
        <c:lblAlgn val="ctr"/>
        <c:lblOffset val="100"/>
        <c:tickLblSkip val="1"/>
        <c:tickMarkSkip val="1"/>
        <c:noMultiLvlLbl val="0"/>
      </c:catAx>
      <c:valAx>
        <c:axId val="266791552"/>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6679001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123.30150522920501</c:v>
                </c:pt>
                <c:pt idx="1">
                  <c:v>114.723644425676</c:v>
                </c:pt>
                <c:pt idx="2">
                  <c:v>121.27695079086099</c:v>
                </c:pt>
                <c:pt idx="3">
                  <c:v>120.699056683587</c:v>
                </c:pt>
                <c:pt idx="4">
                  <c:v>116.207636414254</c:v>
                </c:pt>
                <c:pt idx="5">
                  <c:v>127.57946186912901</c:v>
                </c:pt>
                <c:pt idx="6">
                  <c:v>109.68466626396901</c:v>
                </c:pt>
                <c:pt idx="7">
                  <c:v>122.11216036414601</c:v>
                </c:pt>
                <c:pt idx="8">
                  <c:v>116.676370396601</c:v>
                </c:pt>
                <c:pt idx="9">
                  <c:v>120.98162342475899</c:v>
                </c:pt>
                <c:pt idx="10">
                  <c:v>118.44574614780601</c:v>
                </c:pt>
                <c:pt idx="11">
                  <c:v>117.06902288188</c:v>
                </c:pt>
                <c:pt idx="12">
                  <c:v>116.106336121743</c:v>
                </c:pt>
                <c:pt idx="13">
                  <c:v>116.331273939808</c:v>
                </c:pt>
                <c:pt idx="14">
                  <c:v>118.643214032098</c:v>
                </c:pt>
                <c:pt idx="15">
                  <c:v>125.09398594847799</c:v>
                </c:pt>
                <c:pt idx="16">
                  <c:v>123.698209033613</c:v>
                </c:pt>
                <c:pt idx="17">
                  <c:v>120.276601994072</c:v>
                </c:pt>
                <c:pt idx="18">
                  <c:v>84.547600501906302</c:v>
                </c:pt>
                <c:pt idx="19">
                  <c:v>109.32629784689</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115.131262236143</c:v>
                </c:pt>
                <c:pt idx="1">
                  <c:v>115.131262236143</c:v>
                </c:pt>
                <c:pt idx="2">
                  <c:v>115.131262236143</c:v>
                </c:pt>
                <c:pt idx="3">
                  <c:v>115.131262236143</c:v>
                </c:pt>
                <c:pt idx="4">
                  <c:v>115.131262236143</c:v>
                </c:pt>
                <c:pt idx="5">
                  <c:v>115.131262236143</c:v>
                </c:pt>
                <c:pt idx="6">
                  <c:v>115.131262236143</c:v>
                </c:pt>
                <c:pt idx="7">
                  <c:v>115.131262236143</c:v>
                </c:pt>
                <c:pt idx="8">
                  <c:v>115.131262236143</c:v>
                </c:pt>
                <c:pt idx="9">
                  <c:v>115.131262236143</c:v>
                </c:pt>
                <c:pt idx="10">
                  <c:v>115.131262236143</c:v>
                </c:pt>
                <c:pt idx="11">
                  <c:v>115.131262236143</c:v>
                </c:pt>
                <c:pt idx="12">
                  <c:v>115.131262236143</c:v>
                </c:pt>
                <c:pt idx="13">
                  <c:v>115.131262236143</c:v>
                </c:pt>
                <c:pt idx="14">
                  <c:v>115.131262236143</c:v>
                </c:pt>
                <c:pt idx="15">
                  <c:v>115.131262236143</c:v>
                </c:pt>
                <c:pt idx="16">
                  <c:v>115.131262236143</c:v>
                </c:pt>
                <c:pt idx="17">
                  <c:v>115.131262236143</c:v>
                </c:pt>
                <c:pt idx="18">
                  <c:v>115.131262236143</c:v>
                </c:pt>
                <c:pt idx="19">
                  <c:v>115.131262236143</c:v>
                </c:pt>
              </c:numCache>
            </c:numRef>
          </c:val>
          <c:smooth val="0"/>
        </c:ser>
        <c:dLbls>
          <c:showLegendKey val="0"/>
          <c:showVal val="0"/>
          <c:showCatName val="0"/>
          <c:showSerName val="0"/>
          <c:showPercent val="0"/>
          <c:showBubbleSize val="0"/>
        </c:dLbls>
        <c:marker val="1"/>
        <c:smooth val="0"/>
        <c:axId val="267637888"/>
        <c:axId val="267639424"/>
      </c:lineChart>
      <c:catAx>
        <c:axId val="267637888"/>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67639424"/>
        <c:crosses val="autoZero"/>
        <c:auto val="1"/>
        <c:lblAlgn val="ctr"/>
        <c:lblOffset val="100"/>
        <c:tickLblSkip val="1"/>
        <c:tickMarkSkip val="1"/>
        <c:noMultiLvlLbl val="0"/>
      </c:catAx>
      <c:valAx>
        <c:axId val="267639424"/>
        <c:scaling>
          <c:orientation val="minMax"/>
          <c:min val="82"/>
        </c:scaling>
        <c:delete val="0"/>
        <c:axPos val="l"/>
        <c:numFmt formatCode="0.0" sourceLinked="1"/>
        <c:majorTickMark val="out"/>
        <c:minorTickMark val="none"/>
        <c:tickLblPos val="none"/>
        <c:spPr>
          <a:ln w="9525">
            <a:noFill/>
          </a:ln>
        </c:spPr>
        <c:crossAx val="267637888"/>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1.4598540145985401E-2"/>
                </c:manualLayout>
              </c:layout>
              <c:showLegendKey val="0"/>
              <c:showVal val="1"/>
              <c:showCatName val="0"/>
              <c:showSerName val="0"/>
              <c:showPercent val="0"/>
              <c:showBubbleSize val="0"/>
            </c:dLbl>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11522</c:v>
              </c:pt>
              <c:pt idx="1">
                <c:v>2536</c:v>
              </c:pt>
              <c:pt idx="2">
                <c:v>12538</c:v>
              </c:pt>
              <c:pt idx="3">
                <c:v>3753</c:v>
              </c:pt>
              <c:pt idx="4">
                <c:v>3775</c:v>
              </c:pt>
              <c:pt idx="5">
                <c:v>7396</c:v>
              </c:pt>
              <c:pt idx="6">
                <c:v>2287</c:v>
              </c:pt>
              <c:pt idx="7">
                <c:v>6764</c:v>
              </c:pt>
              <c:pt idx="8">
                <c:v>4211</c:v>
              </c:pt>
              <c:pt idx="9">
                <c:v>7620</c:v>
              </c:pt>
              <c:pt idx="10">
                <c:v>24454</c:v>
              </c:pt>
              <c:pt idx="11">
                <c:v>2551</c:v>
              </c:pt>
              <c:pt idx="12">
                <c:v>28744</c:v>
              </c:pt>
              <c:pt idx="13">
                <c:v>8201</c:v>
              </c:pt>
              <c:pt idx="14">
                <c:v>11528</c:v>
              </c:pt>
              <c:pt idx="15">
                <c:v>5159</c:v>
              </c:pt>
              <c:pt idx="16">
                <c:v>6448</c:v>
              </c:pt>
              <c:pt idx="17">
                <c:v>10816</c:v>
              </c:pt>
              <c:pt idx="18">
                <c:v>3549</c:v>
              </c:pt>
              <c:pt idx="19">
                <c:v>3159</c:v>
              </c:pt>
            </c:numLit>
          </c:val>
        </c:ser>
        <c:dLbls>
          <c:showLegendKey val="0"/>
          <c:showVal val="0"/>
          <c:showCatName val="0"/>
          <c:showSerName val="0"/>
          <c:showPercent val="0"/>
          <c:showBubbleSize val="0"/>
        </c:dLbls>
        <c:gapWidth val="30"/>
        <c:axId val="272382976"/>
        <c:axId val="304853760"/>
      </c:barChart>
      <c:catAx>
        <c:axId val="27238297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04853760"/>
        <c:crosses val="autoZero"/>
        <c:auto val="1"/>
        <c:lblAlgn val="ctr"/>
        <c:lblOffset val="100"/>
        <c:noMultiLvlLbl val="0"/>
      </c:catAx>
      <c:valAx>
        <c:axId val="304853760"/>
        <c:scaling>
          <c:orientation val="minMax"/>
          <c:max val="35000"/>
          <c:min val="0"/>
        </c:scaling>
        <c:delete val="1"/>
        <c:axPos val="l"/>
        <c:numFmt formatCode="General" sourceLinked="1"/>
        <c:majorTickMark val="out"/>
        <c:minorTickMark val="none"/>
        <c:tickLblPos val="none"/>
        <c:crossAx val="27238297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en-US" sz="700">
                <a:solidFill>
                  <a:schemeClr val="tx2"/>
                </a:solidFill>
                <a:latin typeface="Arial" panose="020B0604020202020204" pitchFamily="34" charset="0"/>
                <a:cs typeface="Arial" panose="020B0604020202020204" pitchFamily="34" charset="0"/>
              </a:rPr>
              <a:t>Variação</a:t>
            </a:r>
            <a:r>
              <a:rPr lang="en-US" sz="700" baseline="0">
                <a:solidFill>
                  <a:schemeClr val="tx2"/>
                </a:solidFill>
                <a:latin typeface="Arial" panose="020B0604020202020204" pitchFamily="34" charset="0"/>
                <a:cs typeface="Arial" panose="020B0604020202020204" pitchFamily="34" charset="0"/>
              </a:rPr>
              <a:t> </a:t>
            </a:r>
            <a:r>
              <a:rPr lang="en-US" sz="700">
                <a:solidFill>
                  <a:schemeClr val="tx2"/>
                </a:solidFill>
                <a:latin typeface="Arial" panose="020B0604020202020204" pitchFamily="34" charset="0"/>
                <a:cs typeface="Arial" panose="020B0604020202020204" pitchFamily="34" charset="0"/>
              </a:rPr>
              <a:t>Homóloga % (set.</a:t>
            </a:r>
            <a:r>
              <a:rPr lang="en-US" sz="700" baseline="0">
                <a:solidFill>
                  <a:schemeClr val="tx2"/>
                </a:solidFill>
                <a:latin typeface="Arial" panose="020B0604020202020204" pitchFamily="34" charset="0"/>
                <a:cs typeface="Arial" panose="020B0604020202020204" pitchFamily="34" charset="0"/>
              </a:rPr>
              <a:t> 2018 / set.2017)</a:t>
            </a:r>
            <a:endParaRPr lang="en-US" sz="700">
              <a:solidFill>
                <a:schemeClr val="tx2"/>
              </a:solidFill>
              <a:latin typeface="Arial" panose="020B0604020202020204" pitchFamily="34" charset="0"/>
              <a:cs typeface="Arial" panose="020B0604020202020204" pitchFamily="34" charset="0"/>
            </a:endParaRPr>
          </a:p>
        </c:rich>
      </c:tx>
      <c:layout>
        <c:manualLayout>
          <c:xMode val="edge"/>
          <c:yMode val="edge"/>
          <c:x val="0.14095552741222034"/>
          <c:y val="2.5782823658670566E-3"/>
        </c:manualLayout>
      </c:layout>
      <c:overlay val="0"/>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1.8204312477907436</c:v>
              </c:pt>
              <c:pt idx="1">
                <c:v>-3.1321619556913705</c:v>
              </c:pt>
              <c:pt idx="2">
                <c:v>1.8438794573958139</c:v>
              </c:pt>
              <c:pt idx="3">
                <c:v>-1.70246202200105</c:v>
              </c:pt>
              <c:pt idx="4">
                <c:v>0.74726447824926545</c:v>
              </c:pt>
              <c:pt idx="5">
                <c:v>-1.1626353066951811</c:v>
              </c:pt>
              <c:pt idx="6">
                <c:v>-2.3484201537147698</c:v>
              </c:pt>
              <c:pt idx="7">
                <c:v>-0.25070048665388756</c:v>
              </c:pt>
              <c:pt idx="8">
                <c:v>-0.80094228504122844</c:v>
              </c:pt>
              <c:pt idx="9">
                <c:v>-0.52219321148825326</c:v>
              </c:pt>
              <c:pt idx="10">
                <c:v>-0.97189600712723756</c:v>
              </c:pt>
              <c:pt idx="11">
                <c:v>-3.6995092487731251</c:v>
              </c:pt>
              <c:pt idx="12">
                <c:v>4.7369188164990472</c:v>
              </c:pt>
              <c:pt idx="13">
                <c:v>-0.35236938031592002</c:v>
              </c:pt>
              <c:pt idx="14">
                <c:v>2.2620420473698166</c:v>
              </c:pt>
              <c:pt idx="15">
                <c:v>-2.7521206409048093</c:v>
              </c:pt>
              <c:pt idx="16">
                <c:v>-2.0804859529233055</c:v>
              </c:pt>
              <c:pt idx="17">
                <c:v>-1.0520537919677997</c:v>
              </c:pt>
              <c:pt idx="18">
                <c:v>-2.6871401151631447</c:v>
              </c:pt>
              <c:pt idx="19">
                <c:v>-3.0386740331491691</c:v>
              </c:pt>
            </c:numLit>
          </c:val>
        </c:ser>
        <c:dLbls>
          <c:showLegendKey val="0"/>
          <c:showVal val="0"/>
          <c:showCatName val="0"/>
          <c:showSerName val="0"/>
          <c:showPercent val="0"/>
          <c:showBubbleSize val="0"/>
        </c:dLbls>
        <c:gapWidth val="30"/>
        <c:overlap val="-80"/>
        <c:axId val="313629312"/>
        <c:axId val="314508416"/>
      </c:barChart>
      <c:catAx>
        <c:axId val="313629312"/>
        <c:scaling>
          <c:orientation val="maxMin"/>
        </c:scaling>
        <c:delete val="0"/>
        <c:axPos val="l"/>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14508416"/>
        <c:crosses val="autoZero"/>
        <c:auto val="1"/>
        <c:lblAlgn val="ctr"/>
        <c:lblOffset val="100"/>
        <c:noMultiLvlLbl val="0"/>
      </c:catAx>
      <c:valAx>
        <c:axId val="314508416"/>
        <c:scaling>
          <c:orientation val="minMax"/>
          <c:max val="5.5"/>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13629312"/>
        <c:crosses val="autoZero"/>
        <c:crossBetween val="between"/>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88"/>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numLit>
          </c:val>
          <c:smooth val="0"/>
        </c:ser>
        <c:ser>
          <c:idx val="1"/>
          <c:order val="1"/>
          <c:tx>
            <c:v>iconfianca</c:v>
          </c:tx>
          <c:spPr>
            <a:ln w="25400">
              <a:solidFill>
                <a:schemeClr val="accent2"/>
              </a:solidFill>
              <a:prstDash val="solid"/>
            </a:ln>
          </c:spPr>
          <c:marker>
            <c:symbol val="none"/>
          </c:marker>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88"/>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pt idx="172">
                <c:v>0.12620790901790321</c:v>
              </c:pt>
              <c:pt idx="173">
                <c:v>1.6792420811565016</c:v>
              </c:pt>
              <c:pt idx="174">
                <c:v>2.5322824173496365</c:v>
              </c:pt>
              <c:pt idx="175">
                <c:v>2.345814412637913</c:v>
              </c:pt>
              <c:pt idx="176">
                <c:v>1.5256145578191604</c:v>
              </c:pt>
              <c:pt idx="177">
                <c:v>2.0599032732916998</c:v>
              </c:pt>
              <c:pt idx="178">
                <c:v>2.2513711922046085</c:v>
              </c:pt>
              <c:pt idx="179">
                <c:v>2.2528989451332122</c:v>
              </c:pt>
              <c:pt idx="180">
                <c:v>1.3373374465031311</c:v>
              </c:pt>
              <c:pt idx="181">
                <c:v>1.3012756997379658</c:v>
              </c:pt>
              <c:pt idx="182">
                <c:v>2.0165184807164143</c:v>
              </c:pt>
              <c:pt idx="183">
                <c:v>2.4458701572663659</c:v>
              </c:pt>
              <c:pt idx="184">
                <c:v>3.3051292603586675</c:v>
              </c:pt>
              <c:pt idx="185">
                <c:v>2.7808167897942311</c:v>
              </c:pt>
              <c:pt idx="186">
                <c:v>1.328596092851597</c:v>
              </c:pt>
              <c:pt idx="187">
                <c:v>-0.49719021639285438</c:v>
              </c:pt>
            </c:numLit>
          </c:val>
          <c:smooth val="0"/>
        </c:ser>
        <c:dLbls>
          <c:showLegendKey val="0"/>
          <c:showVal val="0"/>
          <c:showCatName val="0"/>
          <c:showSerName val="0"/>
          <c:showPercent val="0"/>
          <c:showBubbleSize val="0"/>
        </c:dLbls>
        <c:marker val="1"/>
        <c:smooth val="0"/>
        <c:axId val="353319552"/>
        <c:axId val="65417984"/>
      </c:lineChart>
      <c:catAx>
        <c:axId val="35331955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65417984"/>
        <c:crosses val="autoZero"/>
        <c:auto val="1"/>
        <c:lblAlgn val="ctr"/>
        <c:lblOffset val="100"/>
        <c:tickLblSkip val="6"/>
        <c:tickMarkSkip val="1"/>
        <c:noMultiLvlLbl val="0"/>
      </c:catAx>
      <c:valAx>
        <c:axId val="65417984"/>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5331955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88"/>
              <c:pt idx="0">
                <c:v>-0.33797891022892823</c:v>
              </c:pt>
              <c:pt idx="1">
                <c:v>-0.18571425983404596</c:v>
              </c:pt>
              <c:pt idx="2">
                <c:v>-0.33168069086259994</c:v>
              </c:pt>
              <c:pt idx="3">
                <c:v>-0.26779236592181926</c:v>
              </c:pt>
              <c:pt idx="4">
                <c:v>-0.49655038327479745</c:v>
              </c:pt>
              <c:pt idx="5">
                <c:v>-0.40827496631174676</c:v>
              </c:pt>
              <c:pt idx="6">
                <c:v>-0.32838714873799185</c:v>
              </c:pt>
              <c:pt idx="7">
                <c:v>-7.5035894074036713E-2</c:v>
              </c:pt>
              <c:pt idx="8">
                <c:v>0.14407637557028208</c:v>
              </c:pt>
              <c:pt idx="9">
                <c:v>0.43121165475299617</c:v>
              </c:pt>
              <c:pt idx="10">
                <c:v>0.53374367553994884</c:v>
              </c:pt>
              <c:pt idx="11">
                <c:v>0.54794773022620658</c:v>
              </c:pt>
              <c:pt idx="12">
                <c:v>0.45262893932953591</c:v>
              </c:pt>
              <c:pt idx="13">
                <c:v>0.42677742065717861</c:v>
              </c:pt>
              <c:pt idx="14">
                <c:v>0.46032526197082574</c:v>
              </c:pt>
              <c:pt idx="15">
                <c:v>0.62656019314707934</c:v>
              </c:pt>
              <c:pt idx="16">
                <c:v>0.91111762324517331</c:v>
              </c:pt>
              <c:pt idx="17">
                <c:v>1.0974282938557278</c:v>
              </c:pt>
              <c:pt idx="18">
                <c:v>1.1958610407329746</c:v>
              </c:pt>
              <c:pt idx="19">
                <c:v>1.2401809224540659</c:v>
              </c:pt>
              <c:pt idx="20">
                <c:v>1.2842527176167196</c:v>
              </c:pt>
              <c:pt idx="21">
                <c:v>1.2189625956579078</c:v>
              </c:pt>
              <c:pt idx="22">
                <c:v>0.98350430086105578</c:v>
              </c:pt>
              <c:pt idx="23">
                <c:v>0.75643611082183337</c:v>
              </c:pt>
              <c:pt idx="24">
                <c:v>0.68825478567242582</c:v>
              </c:pt>
              <c:pt idx="25">
                <c:v>0.78803067276395755</c:v>
              </c:pt>
              <c:pt idx="26">
                <c:v>0.95186549750720173</c:v>
              </c:pt>
              <c:pt idx="27">
                <c:v>1.0011301046219703</c:v>
              </c:pt>
              <c:pt idx="28">
                <c:v>0.97687470591375014</c:v>
              </c:pt>
              <c:pt idx="29">
                <c:v>0.80850397739660218</c:v>
              </c:pt>
              <c:pt idx="30">
                <c:v>0.49560929232166545</c:v>
              </c:pt>
              <c:pt idx="31">
                <c:v>0.3079879850482834</c:v>
              </c:pt>
              <c:pt idx="32">
                <c:v>0.22641351809727442</c:v>
              </c:pt>
              <c:pt idx="33">
                <c:v>0.37660712692699705</c:v>
              </c:pt>
              <c:pt idx="34">
                <c:v>0.2839650640524865</c:v>
              </c:pt>
              <c:pt idx="35">
                <c:v>0.38773520003567413</c:v>
              </c:pt>
              <c:pt idx="36">
                <c:v>0.34577060227970158</c:v>
              </c:pt>
              <c:pt idx="37">
                <c:v>0.59698181239278469</c:v>
              </c:pt>
              <c:pt idx="38">
                <c:v>0.50231705959148842</c:v>
              </c:pt>
              <c:pt idx="39">
                <c:v>0.66115968041555362</c:v>
              </c:pt>
              <c:pt idx="40">
                <c:v>0.53849155073434163</c:v>
              </c:pt>
              <c:pt idx="41">
                <c:v>0.81972366501118565</c:v>
              </c:pt>
              <c:pt idx="42">
                <c:v>0.90892632161317688</c:v>
              </c:pt>
              <c:pt idx="43">
                <c:v>1.0610139590688965</c:v>
              </c:pt>
              <c:pt idx="44">
                <c:v>1.0546405754161385</c:v>
              </c:pt>
              <c:pt idx="45">
                <c:v>1.1923903591452749</c:v>
              </c:pt>
              <c:pt idx="46">
                <c:v>1.1894494691524007</c:v>
              </c:pt>
              <c:pt idx="47">
                <c:v>1.0099350317328142</c:v>
              </c:pt>
              <c:pt idx="48">
                <c:v>0.87214623482410669</c:v>
              </c:pt>
              <c:pt idx="49">
                <c:v>0.96051299494652809</c:v>
              </c:pt>
              <c:pt idx="50">
                <c:v>1.2446192956117812</c:v>
              </c:pt>
              <c:pt idx="51">
                <c:v>1.3942923464360657</c:v>
              </c:pt>
              <c:pt idx="52">
                <c:v>1.5386199258110533</c:v>
              </c:pt>
              <c:pt idx="53">
                <c:v>1.5819262396776956</c:v>
              </c:pt>
              <c:pt idx="54">
                <c:v>1.4545003932169216</c:v>
              </c:pt>
              <c:pt idx="55">
                <c:v>1.4494908926565035</c:v>
              </c:pt>
              <c:pt idx="56">
                <c:v>1.4674614999066593</c:v>
              </c:pt>
              <c:pt idx="57">
                <c:v>1.5543070796621774</c:v>
              </c:pt>
              <c:pt idx="58">
                <c:v>1.5040523555138681</c:v>
              </c:pt>
              <c:pt idx="59">
                <c:v>1.3783950091131392</c:v>
              </c:pt>
              <c:pt idx="60">
                <c:v>1.3191770048739746</c:v>
              </c:pt>
              <c:pt idx="61">
                <c:v>1.3224936444278912</c:v>
              </c:pt>
              <c:pt idx="62">
                <c:v>1.5232042396038095</c:v>
              </c:pt>
              <c:pt idx="63">
                <c:v>1.5785650605820705</c:v>
              </c:pt>
              <c:pt idx="64">
                <c:v>1.5434671174847836</c:v>
              </c:pt>
              <c:pt idx="65">
                <c:v>1.15483594178226</c:v>
              </c:pt>
              <c:pt idx="66">
                <c:v>0.86117818565034576</c:v>
              </c:pt>
              <c:pt idx="67">
                <c:v>0.68834841031341687</c:v>
              </c:pt>
              <c:pt idx="68">
                <c:v>0.60622669670782758</c:v>
              </c:pt>
              <c:pt idx="69">
                <c:v>0.30319389032820027</c:v>
              </c:pt>
              <c:pt idx="70">
                <c:v>-0.38384217094789391</c:v>
              </c:pt>
              <c:pt idx="71">
                <c:v>-1.0690343576046029</c:v>
              </c:pt>
              <c:pt idx="72">
                <c:v>-1.5620442735018027</c:v>
              </c:pt>
              <c:pt idx="73">
                <c:v>-1.9105237981985626</c:v>
              </c:pt>
              <c:pt idx="74">
                <c:v>-1.980379321046315</c:v>
              </c:pt>
              <c:pt idx="75">
                <c:v>-1.9866822083092861</c:v>
              </c:pt>
              <c:pt idx="76">
                <c:v>-1.591688448166696</c:v>
              </c:pt>
              <c:pt idx="77">
                <c:v>-1.2531145666757642</c:v>
              </c:pt>
              <c:pt idx="78">
                <c:v>-0.85708958299492954</c:v>
              </c:pt>
              <c:pt idx="79">
                <c:v>-0.46925791460302946</c:v>
              </c:pt>
              <c:pt idx="80">
                <c:v>-0.13873575472956312</c:v>
              </c:pt>
              <c:pt idx="81">
                <c:v>0.17511345518895061</c:v>
              </c:pt>
              <c:pt idx="82">
                <c:v>0.11378981972393516</c:v>
              </c:pt>
              <c:pt idx="83">
                <c:v>8.2514981868064829E-3</c:v>
              </c:pt>
              <c:pt idx="84">
                <c:v>-0.1407360344805382</c:v>
              </c:pt>
              <c:pt idx="85">
                <c:v>-0.20714833116118672</c:v>
              </c:pt>
              <c:pt idx="86">
                <c:v>-9.6576771413868154E-2</c:v>
              </c:pt>
              <c:pt idx="87">
                <c:v>7.5291805580031748E-2</c:v>
              </c:pt>
              <c:pt idx="88">
                <c:v>0.25782559994172138</c:v>
              </c:pt>
              <c:pt idx="89">
                <c:v>0.31554714217430274</c:v>
              </c:pt>
              <c:pt idx="90">
                <c:v>0.23810922590544059</c:v>
              </c:pt>
              <c:pt idx="91">
                <c:v>0.21104337605831297</c:v>
              </c:pt>
              <c:pt idx="92">
                <c:v>0.21599250200304548</c:v>
              </c:pt>
              <c:pt idx="93">
                <c:v>2.6092012702039549E-2</c:v>
              </c:pt>
              <c:pt idx="94">
                <c:v>-0.23494251670245075</c:v>
              </c:pt>
              <c:pt idx="95">
                <c:v>-0.70428547202029301</c:v>
              </c:pt>
              <c:pt idx="96">
                <c:v>-0.88785406706203762</c:v>
              </c:pt>
              <c:pt idx="97">
                <c:v>-1.0428935390669378</c:v>
              </c:pt>
              <c:pt idx="98">
                <c:v>-1.0944940119043747</c:v>
              </c:pt>
              <c:pt idx="99">
                <c:v>-1.285955022413696</c:v>
              </c:pt>
              <c:pt idx="100">
                <c:v>-1.4598064955352115</c:v>
              </c:pt>
              <c:pt idx="101">
                <c:v>-1.6196152466285498</c:v>
              </c:pt>
              <c:pt idx="102">
                <c:v>-1.7617551362986306</c:v>
              </c:pt>
              <c:pt idx="103">
                <c:v>-1.9125525182573755</c:v>
              </c:pt>
              <c:pt idx="104">
                <c:v>-2.1271379380455797</c:v>
              </c:pt>
              <c:pt idx="105">
                <c:v>-2.3797169746268989</c:v>
              </c:pt>
              <c:pt idx="106">
                <c:v>-2.8023110556050344</c:v>
              </c:pt>
              <c:pt idx="107">
                <c:v>-3.2180791970722211</c:v>
              </c:pt>
              <c:pt idx="108">
                <c:v>-3.4977324020593432</c:v>
              </c:pt>
              <c:pt idx="109">
                <c:v>-3.6424228409191115</c:v>
              </c:pt>
              <c:pt idx="110">
                <c:v>-3.6171314183615717</c:v>
              </c:pt>
              <c:pt idx="111">
                <c:v>-3.5295578190854342</c:v>
              </c:pt>
              <c:pt idx="112">
                <c:v>-3.4975148831640768</c:v>
              </c:pt>
              <c:pt idx="113">
                <c:v>-3.3412802665330728</c:v>
              </c:pt>
              <c:pt idx="114">
                <c:v>-3.2547944273430578</c:v>
              </c:pt>
              <c:pt idx="115">
                <c:v>-2.9846297545599603</c:v>
              </c:pt>
              <c:pt idx="116">
                <c:v>-3.1540745601341973</c:v>
              </c:pt>
              <c:pt idx="117">
                <c:v>-3.4795310766328762</c:v>
              </c:pt>
              <c:pt idx="118">
                <c:v>-3.7791216093997533</c:v>
              </c:pt>
              <c:pt idx="119">
                <c:v>-3.8447648910562933</c:v>
              </c:pt>
              <c:pt idx="120">
                <c:v>-3.7636595212474004</c:v>
              </c:pt>
              <c:pt idx="121">
                <c:v>-3.6673589271120646</c:v>
              </c:pt>
              <c:pt idx="122">
                <c:v>-3.3425957043185655</c:v>
              </c:pt>
              <c:pt idx="123">
                <c:v>-3.0535062326388229</c:v>
              </c:pt>
              <c:pt idx="124">
                <c:v>-2.7381451108570705</c:v>
              </c:pt>
              <c:pt idx="125">
                <c:v>-2.5036853709257545</c:v>
              </c:pt>
              <c:pt idx="126">
                <c:v>-2.2311685965922399</c:v>
              </c:pt>
              <c:pt idx="127">
                <c:v>-1.8035019269570569</c:v>
              </c:pt>
              <c:pt idx="128">
                <c:v>-1.4937051137984287</c:v>
              </c:pt>
              <c:pt idx="129">
                <c:v>-1.2421487272489602</c:v>
              </c:pt>
              <c:pt idx="130">
                <c:v>-1.1118474050536664</c:v>
              </c:pt>
              <c:pt idx="131">
                <c:v>-0.95330046061793272</c:v>
              </c:pt>
              <c:pt idx="132">
                <c:v>-0.69198847860668999</c:v>
              </c:pt>
              <c:pt idx="133">
                <c:v>-0.45005323555877724</c:v>
              </c:pt>
              <c:pt idx="134">
                <c:v>-0.19824650835348517</c:v>
              </c:pt>
              <c:pt idx="135">
                <c:v>-4.7023429969688529E-2</c:v>
              </c:pt>
              <c:pt idx="136">
                <c:v>0.16710393042273336</c:v>
              </c:pt>
              <c:pt idx="137">
                <c:v>0.38812718894689363</c:v>
              </c:pt>
              <c:pt idx="138">
                <c:v>0.56738049185583317</c:v>
              </c:pt>
              <c:pt idx="139">
                <c:v>0.62660603570460238</c:v>
              </c:pt>
              <c:pt idx="140">
                <c:v>0.5645655563495463</c:v>
              </c:pt>
              <c:pt idx="141">
                <c:v>0.59258461914099025</c:v>
              </c:pt>
              <c:pt idx="142">
                <c:v>0.41991048864413721</c:v>
              </c:pt>
              <c:pt idx="143">
                <c:v>0.22674144644992433</c:v>
              </c:pt>
              <c:pt idx="144">
                <c:v>0.31426270231853914</c:v>
              </c:pt>
              <c:pt idx="145">
                <c:v>0.35356646621652488</c:v>
              </c:pt>
              <c:pt idx="146">
                <c:v>0.68611806927675778</c:v>
              </c:pt>
              <c:pt idx="147">
                <c:v>0.83932067091438867</c:v>
              </c:pt>
              <c:pt idx="148">
                <c:v>1.1934014103704045</c:v>
              </c:pt>
              <c:pt idx="149">
                <c:v>1.3045635717245996</c:v>
              </c:pt>
              <c:pt idx="150">
                <c:v>1.3813759275382091</c:v>
              </c:pt>
              <c:pt idx="151">
                <c:v>1.4169975147879341</c:v>
              </c:pt>
              <c:pt idx="152">
                <c:v>1.4326582827293721</c:v>
              </c:pt>
              <c:pt idx="153">
                <c:v>1.1939954810878433</c:v>
              </c:pt>
              <c:pt idx="154">
                <c:v>0.96589283819030824</c:v>
              </c:pt>
              <c:pt idx="155">
                <c:v>0.73938348935419107</c:v>
              </c:pt>
              <c:pt idx="156">
                <c:v>0.80507916796737422</c:v>
              </c:pt>
              <c:pt idx="157">
                <c:v>0.83611135466254427</c:v>
              </c:pt>
              <c:pt idx="158">
                <c:v>1.0256426958881948</c:v>
              </c:pt>
              <c:pt idx="159">
                <c:v>1.1442070117873455</c:v>
              </c:pt>
              <c:pt idx="160">
                <c:v>1.2344105164377828</c:v>
              </c:pt>
              <c:pt idx="161">
                <c:v>1.2399867684686399</c:v>
              </c:pt>
              <c:pt idx="162">
                <c:v>1.24718289867084</c:v>
              </c:pt>
              <c:pt idx="163">
                <c:v>1.3451930586727094</c:v>
              </c:pt>
              <c:pt idx="164">
                <c:v>1.3871390638757757</c:v>
              </c:pt>
              <c:pt idx="165">
                <c:v>1.3659383468246069</c:v>
              </c:pt>
              <c:pt idx="166">
                <c:v>1.2759012777709478</c:v>
              </c:pt>
              <c:pt idx="167">
                <c:v>1.1972882319100204</c:v>
              </c:pt>
              <c:pt idx="168">
                <c:v>1.242006459244074</c:v>
              </c:pt>
              <c:pt idx="169">
                <c:v>1.4107454663926777</c:v>
              </c:pt>
              <c:pt idx="170">
                <c:v>1.6212005396047398</c:v>
              </c:pt>
              <c:pt idx="171">
                <c:v>1.8365400771091414</c:v>
              </c:pt>
              <c:pt idx="172">
                <c:v>2.0030170353402834</c:v>
              </c:pt>
              <c:pt idx="173">
                <c:v>2.1650740474057821</c:v>
              </c:pt>
              <c:pt idx="174">
                <c:v>2.2316656269860595</c:v>
              </c:pt>
              <c:pt idx="175">
                <c:v>2.1789345791912034</c:v>
              </c:pt>
              <c:pt idx="176">
                <c:v>2.1912206290407505</c:v>
              </c:pt>
              <c:pt idx="177">
                <c:v>2.1442371299384853</c:v>
              </c:pt>
              <c:pt idx="178">
                <c:v>2.1193455235458787</c:v>
              </c:pt>
              <c:pt idx="179">
                <c:v>1.949925620510927</c:v>
              </c:pt>
              <c:pt idx="180">
                <c:v>1.9464013401549882</c:v>
              </c:pt>
              <c:pt idx="181">
                <c:v>1.9297763295939332</c:v>
              </c:pt>
              <c:pt idx="182">
                <c:v>2.0841936447332889</c:v>
              </c:pt>
              <c:pt idx="183">
                <c:v>2.1387122579223026</c:v>
              </c:pt>
              <c:pt idx="184">
                <c:v>2.3086459812842923</c:v>
              </c:pt>
              <c:pt idx="185">
                <c:v>2.4534375464895009</c:v>
              </c:pt>
              <c:pt idx="186">
                <c:v>2.5080390068016238</c:v>
              </c:pt>
              <c:pt idx="187">
                <c:v>2.529305906185686</c:v>
              </c:pt>
            </c:numLit>
          </c:val>
          <c:smooth val="0"/>
        </c:ser>
        <c:dLbls>
          <c:showLegendKey val="0"/>
          <c:showVal val="0"/>
          <c:showCatName val="0"/>
          <c:showSerName val="1"/>
          <c:showPercent val="0"/>
          <c:showBubbleSize val="0"/>
        </c:dLbls>
        <c:marker val="1"/>
        <c:smooth val="0"/>
        <c:axId val="65435520"/>
        <c:axId val="65441792"/>
      </c:lineChart>
      <c:catAx>
        <c:axId val="65435520"/>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65441792"/>
        <c:crosses val="autoZero"/>
        <c:auto val="1"/>
        <c:lblAlgn val="ctr"/>
        <c:lblOffset val="100"/>
        <c:tickLblSkip val="1"/>
        <c:tickMarkSkip val="1"/>
        <c:noMultiLvlLbl val="0"/>
      </c:catAx>
      <c:valAx>
        <c:axId val="65441792"/>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543552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strLit>
          </c:cat>
          <c:val>
            <c:numLit>
              <c:formatCode>0.000</c:formatCode>
              <c:ptCount val="189"/>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numLit>
          </c:val>
          <c:smooth val="0"/>
        </c:ser>
        <c:dLbls>
          <c:showLegendKey val="0"/>
          <c:showVal val="0"/>
          <c:showCatName val="0"/>
          <c:showSerName val="0"/>
          <c:showPercent val="0"/>
          <c:showBubbleSize val="0"/>
        </c:dLbls>
        <c:marker val="1"/>
        <c:smooth val="0"/>
        <c:axId val="65449344"/>
        <c:axId val="65459328"/>
      </c:lineChart>
      <c:catAx>
        <c:axId val="6544934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65459328"/>
        <c:crosses val="autoZero"/>
        <c:auto val="1"/>
        <c:lblAlgn val="ctr"/>
        <c:lblOffset val="100"/>
        <c:tickLblSkip val="1"/>
        <c:tickMarkSkip val="1"/>
        <c:noMultiLvlLbl val="0"/>
      </c:catAx>
      <c:valAx>
        <c:axId val="6545932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544934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766435822028267"/>
                  <c:y val="-7.0353625151694743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88"/>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numLit>
          </c:val>
          <c:smooth val="0"/>
        </c:ser>
        <c:ser>
          <c:idx val="1"/>
          <c:order val="1"/>
          <c:tx>
            <c:v>industria</c:v>
          </c:tx>
          <c:spPr>
            <a:ln w="25400">
              <a:solidFill>
                <a:schemeClr val="tx2"/>
              </a:solidFill>
              <a:prstDash val="solid"/>
            </a:ln>
          </c:spPr>
          <c:marker>
            <c:symbol val="none"/>
          </c:marker>
          <c:dLbls>
            <c:dLbl>
              <c:idx val="3"/>
              <c:layout>
                <c:manualLayout>
                  <c:x val="0.62082001584121516"/>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88"/>
              <c:pt idx="0">
                <c:v>-10.582745087365167</c:v>
              </c:pt>
              <c:pt idx="1">
                <c:v>-11.502711556339525</c:v>
              </c:pt>
              <c:pt idx="2">
                <c:v>-13.480478803424996</c:v>
              </c:pt>
              <c:pt idx="3">
                <c:v>-15.153231691647216</c:v>
              </c:pt>
              <c:pt idx="4">
                <c:v>-15.425225495313887</c:v>
              </c:pt>
              <c:pt idx="5">
                <c:v>-13.50376881109166</c:v>
              </c:pt>
              <c:pt idx="6">
                <c:v>-10.880567394869439</c:v>
              </c:pt>
              <c:pt idx="7">
                <c:v>-9.1656194078694408</c:v>
              </c:pt>
              <c:pt idx="8">
                <c:v>-8.3870233179805513</c:v>
              </c:pt>
              <c:pt idx="9">
                <c:v>-8.7268709322027735</c:v>
              </c:pt>
              <c:pt idx="10">
                <c:v>-9.8204461566472165</c:v>
              </c:pt>
              <c:pt idx="11">
                <c:v>-9.5964743342027727</c:v>
              </c:pt>
              <c:pt idx="12">
                <c:v>-8.1948060503138844</c:v>
              </c:pt>
              <c:pt idx="13">
                <c:v>-6.9794642193138854</c:v>
              </c:pt>
              <c:pt idx="14">
                <c:v>-7.00296143486944</c:v>
              </c:pt>
              <c:pt idx="15">
                <c:v>-7.4153248060916619</c:v>
              </c:pt>
              <c:pt idx="16">
                <c:v>-6.5738993028694397</c:v>
              </c:pt>
              <c:pt idx="17">
                <c:v>-4.9788161030916633</c:v>
              </c:pt>
              <c:pt idx="18">
                <c:v>-3.4691535720916638</c:v>
              </c:pt>
              <c:pt idx="19">
                <c:v>-1.7233843364249974</c:v>
              </c:pt>
              <c:pt idx="20">
                <c:v>-2.3147105972027746</c:v>
              </c:pt>
              <c:pt idx="21">
                <c:v>-3.2672484080916626</c:v>
              </c:pt>
              <c:pt idx="22">
                <c:v>-4.5002662325361058</c:v>
              </c:pt>
              <c:pt idx="23">
                <c:v>-5.599581765202772</c:v>
              </c:pt>
              <c:pt idx="24">
                <c:v>-5.4728772062027735</c:v>
              </c:pt>
              <c:pt idx="25">
                <c:v>-6.839402529313884</c:v>
              </c:pt>
              <c:pt idx="26">
                <c:v>-6.9447838149805508</c:v>
              </c:pt>
              <c:pt idx="27">
                <c:v>-6.1380854314249964</c:v>
              </c:pt>
              <c:pt idx="28">
                <c:v>-5.8236637422027728</c:v>
              </c:pt>
              <c:pt idx="29">
                <c:v>-6.2437120416472176</c:v>
              </c:pt>
              <c:pt idx="30">
                <c:v>-8.7103912998694408</c:v>
              </c:pt>
              <c:pt idx="31">
                <c:v>-8.2044969229805513</c:v>
              </c:pt>
              <c:pt idx="32">
                <c:v>-6.7879128688694399</c:v>
              </c:pt>
              <c:pt idx="33">
                <c:v>-4.1073408488694403</c:v>
              </c:pt>
              <c:pt idx="34">
                <c:v>-3.2386268394249949</c:v>
              </c:pt>
              <c:pt idx="35">
                <c:v>-3.427418608313884</c:v>
              </c:pt>
              <c:pt idx="36">
                <c:v>-4.3163727854249947</c:v>
              </c:pt>
              <c:pt idx="37">
                <c:v>-4.7894752413138839</c:v>
              </c:pt>
              <c:pt idx="38">
                <c:v>-5.5026942074249954</c:v>
              </c:pt>
              <c:pt idx="39">
                <c:v>-6.1340804515361071</c:v>
              </c:pt>
              <c:pt idx="40">
                <c:v>-6.4408083807583294</c:v>
              </c:pt>
              <c:pt idx="41">
                <c:v>-5.2588810795361072</c:v>
              </c:pt>
              <c:pt idx="42">
                <c:v>-3.3571775445361074</c:v>
              </c:pt>
              <c:pt idx="43">
                <c:v>-2.2446228707583296</c:v>
              </c:pt>
              <c:pt idx="44">
                <c:v>-1.2907419120916632</c:v>
              </c:pt>
              <c:pt idx="45">
                <c:v>-1.9491100349805517</c:v>
              </c:pt>
              <c:pt idx="46">
                <c:v>-0.88725676675832998</c:v>
              </c:pt>
              <c:pt idx="47">
                <c:v>-1.2359412963138847</c:v>
              </c:pt>
              <c:pt idx="48">
                <c:v>-6.3672873758329862E-2</c:v>
              </c:pt>
              <c:pt idx="49">
                <c:v>0.65826740135278106</c:v>
              </c:pt>
              <c:pt idx="50">
                <c:v>2.0706029706861138</c:v>
              </c:pt>
              <c:pt idx="51">
                <c:v>2.5598381734638913</c:v>
              </c:pt>
              <c:pt idx="52">
                <c:v>2.5250314240194469</c:v>
              </c:pt>
              <c:pt idx="53">
                <c:v>2.7942416870194471</c:v>
              </c:pt>
              <c:pt idx="54">
                <c:v>2.0754080350194468</c:v>
              </c:pt>
              <c:pt idx="55">
                <c:v>1.9719911455750025</c:v>
              </c:pt>
              <c:pt idx="56">
                <c:v>2.3852929657972251</c:v>
              </c:pt>
              <c:pt idx="57">
                <c:v>2.8575500889083365</c:v>
              </c:pt>
              <c:pt idx="58">
                <c:v>3.3961634332416692</c:v>
              </c:pt>
              <c:pt idx="59">
                <c:v>3.1518652665750029</c:v>
              </c:pt>
              <c:pt idx="60">
                <c:v>3.447513088797225</c:v>
              </c:pt>
              <c:pt idx="61">
                <c:v>2.9864013624638921</c:v>
              </c:pt>
              <c:pt idx="62">
                <c:v>2.073513185908336</c:v>
              </c:pt>
              <c:pt idx="63">
                <c:v>0.80417856835278023</c:v>
              </c:pt>
              <c:pt idx="64">
                <c:v>-1.9581876158694413</c:v>
              </c:pt>
              <c:pt idx="65">
                <c:v>-4.0406669773138857</c:v>
              </c:pt>
              <c:pt idx="66">
                <c:v>-4.8232649076472169</c:v>
              </c:pt>
              <c:pt idx="67">
                <c:v>-3.2770927049805518</c:v>
              </c:pt>
              <c:pt idx="68">
                <c:v>-4.1793468047583291</c:v>
              </c:pt>
              <c:pt idx="69">
                <c:v>-9.3383162489805525</c:v>
              </c:pt>
              <c:pt idx="70">
                <c:v>-16.541376582647217</c:v>
              </c:pt>
              <c:pt idx="71">
                <c:v>-23.453110103647219</c:v>
              </c:pt>
              <c:pt idx="72">
                <c:v>-27.364705639536108</c:v>
              </c:pt>
              <c:pt idx="73">
                <c:v>-30.54217838075833</c:v>
              </c:pt>
              <c:pt idx="74">
                <c:v>-29.551899011202774</c:v>
              </c:pt>
              <c:pt idx="75">
                <c:v>-30.172332186647214</c:v>
              </c:pt>
              <c:pt idx="76">
                <c:v>-28.075416237984257</c:v>
              </c:pt>
              <c:pt idx="77">
                <c:v>-27.616755442987962</c:v>
              </c:pt>
              <c:pt idx="78">
                <c:v>-24.28769440350278</c:v>
              </c:pt>
              <c:pt idx="79">
                <c:v>-21.377347368847222</c:v>
              </c:pt>
              <c:pt idx="80">
                <c:v>-17.023407284413892</c:v>
              </c:pt>
              <c:pt idx="81">
                <c:v>-14.337316457125</c:v>
              </c:pt>
              <c:pt idx="82">
                <c:v>-13.065263312769446</c:v>
              </c:pt>
              <c:pt idx="83">
                <c:v>-13.949421392858333</c:v>
              </c:pt>
              <c:pt idx="84">
                <c:v>-13.703119928725</c:v>
              </c:pt>
              <c:pt idx="85">
                <c:v>-13.262102870002778</c:v>
              </c:pt>
              <c:pt idx="86">
                <c:v>-12.29382749631389</c:v>
              </c:pt>
              <c:pt idx="87">
                <c:v>-11.328328053013891</c:v>
              </c:pt>
              <c:pt idx="88">
                <c:v>-11.178541914769447</c:v>
              </c:pt>
              <c:pt idx="89">
                <c:v>-11.380083737813891</c:v>
              </c:pt>
              <c:pt idx="90">
                <c:v>-10.817037271336114</c:v>
              </c:pt>
              <c:pt idx="91">
                <c:v>-9.2580773607361131</c:v>
              </c:pt>
              <c:pt idx="92">
                <c:v>-6.6513910210250016</c:v>
              </c:pt>
              <c:pt idx="93">
                <c:v>-6.6560185332805561</c:v>
              </c:pt>
              <c:pt idx="94">
                <c:v>-6.9082497291138898</c:v>
              </c:pt>
              <c:pt idx="95">
                <c:v>-8.6640555085138899</c:v>
              </c:pt>
              <c:pt idx="96">
                <c:v>-8.2542743184472229</c:v>
              </c:pt>
              <c:pt idx="97">
                <c:v>-7.8398481572138898</c:v>
              </c:pt>
              <c:pt idx="98">
                <c:v>-8.5431721442138908</c:v>
              </c:pt>
              <c:pt idx="99">
                <c:v>-9.3045404315583351</c:v>
              </c:pt>
              <c:pt idx="100">
                <c:v>-11.586183072202779</c:v>
              </c:pt>
              <c:pt idx="101">
                <c:v>-12.812607293391666</c:v>
              </c:pt>
              <c:pt idx="102">
                <c:v>-12.062180414080556</c:v>
              </c:pt>
              <c:pt idx="103">
                <c:v>-12.488053552336112</c:v>
              </c:pt>
              <c:pt idx="104">
                <c:v>-13.719149396636112</c:v>
              </c:pt>
              <c:pt idx="105">
                <c:v>-16.137186686158334</c:v>
              </c:pt>
              <c:pt idx="106">
                <c:v>-17.407978053469446</c:v>
              </c:pt>
              <c:pt idx="107">
                <c:v>-18.233454057258331</c:v>
              </c:pt>
              <c:pt idx="108">
                <c:v>-19.811211584491669</c:v>
              </c:pt>
              <c:pt idx="109">
                <c:v>-20.215618072024998</c:v>
              </c:pt>
              <c:pt idx="110">
                <c:v>-19.245583048880558</c:v>
              </c:pt>
              <c:pt idx="111">
                <c:v>-18.386754345402778</c:v>
              </c:pt>
              <c:pt idx="112">
                <c:v>-18.647474276625001</c:v>
              </c:pt>
              <c:pt idx="113">
                <c:v>-18.345596093936109</c:v>
              </c:pt>
              <c:pt idx="114">
                <c:v>-18.500836726680557</c:v>
              </c:pt>
              <c:pt idx="115">
                <c:v>-16.211107262436112</c:v>
              </c:pt>
              <c:pt idx="116">
                <c:v>-16.033626568225003</c:v>
              </c:pt>
              <c:pt idx="117">
                <c:v>-16.345625467191667</c:v>
              </c:pt>
              <c:pt idx="118">
                <c:v>-18.299475639869446</c:v>
              </c:pt>
              <c:pt idx="119">
                <c:v>-17.982198276891666</c:v>
              </c:pt>
              <c:pt idx="120">
                <c:v>-17.781824591947224</c:v>
              </c:pt>
              <c:pt idx="121">
                <c:v>-16.859876326624999</c:v>
              </c:pt>
              <c:pt idx="122">
                <c:v>-16.632345429391666</c:v>
              </c:pt>
              <c:pt idx="123">
                <c:v>-16.049447643169444</c:v>
              </c:pt>
              <c:pt idx="124">
                <c:v>-15.184043670191668</c:v>
              </c:pt>
              <c:pt idx="125">
                <c:v>-14.864068444580555</c:v>
              </c:pt>
              <c:pt idx="126">
                <c:v>-13.701542013358335</c:v>
              </c:pt>
              <c:pt idx="127">
                <c:v>-11.908018498358333</c:v>
              </c:pt>
              <c:pt idx="128">
                <c:v>-9.9235221055361134</c:v>
              </c:pt>
              <c:pt idx="129">
                <c:v>-8.9254066581250004</c:v>
              </c:pt>
              <c:pt idx="130">
                <c:v>-8.7003283448805568</c:v>
              </c:pt>
              <c:pt idx="131">
                <c:v>-7.8674643133138895</c:v>
              </c:pt>
              <c:pt idx="132">
                <c:v>-6.6011951450916664</c:v>
              </c:pt>
              <c:pt idx="133">
                <c:v>-6.3553627858361113</c:v>
              </c:pt>
              <c:pt idx="134">
                <c:v>-6.128574762936112</c:v>
              </c:pt>
              <c:pt idx="135">
                <c:v>-5.8406915807805566</c:v>
              </c:pt>
              <c:pt idx="136">
                <c:v>-5.5205581425472232</c:v>
              </c:pt>
              <c:pt idx="137">
                <c:v>-6.2453289480250014</c:v>
              </c:pt>
              <c:pt idx="138">
                <c:v>-6.1056300819472229</c:v>
              </c:pt>
              <c:pt idx="139">
                <c:v>-5.1738225064583343</c:v>
              </c:pt>
              <c:pt idx="140">
                <c:v>-3.9243822753916677</c:v>
              </c:pt>
              <c:pt idx="141">
                <c:v>-3.7453662971250004</c:v>
              </c:pt>
              <c:pt idx="142">
                <c:v>-3.8986958813138894</c:v>
              </c:pt>
              <c:pt idx="143">
                <c:v>-3.8126041770138897</c:v>
              </c:pt>
              <c:pt idx="144">
                <c:v>-3.9760619149583341</c:v>
              </c:pt>
              <c:pt idx="145">
                <c:v>-3.8353752377694454</c:v>
              </c:pt>
              <c:pt idx="146">
                <c:v>-3.2644619232805567</c:v>
              </c:pt>
              <c:pt idx="147">
                <c:v>-1.7101105245805559</c:v>
              </c:pt>
              <c:pt idx="148">
                <c:v>-0.36842631910555584</c:v>
              </c:pt>
              <c:pt idx="149">
                <c:v>-0.14483203554166668</c:v>
              </c:pt>
              <c:pt idx="150">
                <c:v>0.19902623898888885</c:v>
              </c:pt>
              <c:pt idx="151">
                <c:v>-9.7941413400000163E-2</c:v>
              </c:pt>
              <c:pt idx="152">
                <c:v>-3.0004363955555575E-2</c:v>
              </c:pt>
              <c:pt idx="153">
                <c:v>-0.97568359667777782</c:v>
              </c:pt>
              <c:pt idx="154">
                <c:v>-1.6166852573666668</c:v>
              </c:pt>
              <c:pt idx="155">
                <c:v>-2.0352434709555554</c:v>
              </c:pt>
              <c:pt idx="156">
                <c:v>-1.4752241379777775</c:v>
              </c:pt>
              <c:pt idx="157">
                <c:v>-1.0692384543111111</c:v>
              </c:pt>
              <c:pt idx="158">
                <c:v>-1.1776773882111111</c:v>
              </c:pt>
              <c:pt idx="159">
                <c:v>-1.7212214489111108</c:v>
              </c:pt>
              <c:pt idx="160">
                <c:v>-1.7423344046222222</c:v>
              </c:pt>
              <c:pt idx="161">
                <c:v>-1.1819714841888886</c:v>
              </c:pt>
              <c:pt idx="162">
                <c:v>-0.87515096519999991</c:v>
              </c:pt>
              <c:pt idx="163">
                <c:v>-0.98513666410000011</c:v>
              </c:pt>
              <c:pt idx="164">
                <c:v>-0.98299430210000027</c:v>
              </c:pt>
              <c:pt idx="165">
                <c:v>-0.59753696295555581</c:v>
              </c:pt>
              <c:pt idx="166">
                <c:v>0.11821991865555553</c:v>
              </c:pt>
              <c:pt idx="167">
                <c:v>0.71852840063333334</c:v>
              </c:pt>
              <c:pt idx="168">
                <c:v>1.1158086312777782</c:v>
              </c:pt>
              <c:pt idx="169">
                <c:v>1.2566722755555555</c:v>
              </c:pt>
              <c:pt idx="170">
                <c:v>1.3901660300000003</c:v>
              </c:pt>
              <c:pt idx="171">
                <c:v>2.1478106099111112</c:v>
              </c:pt>
              <c:pt idx="172">
                <c:v>2.3222517372000002</c:v>
              </c:pt>
              <c:pt idx="173">
                <c:v>2.7030972943888893</c:v>
              </c:pt>
              <c:pt idx="174">
                <c:v>1.9963584369888892</c:v>
              </c:pt>
              <c:pt idx="175">
                <c:v>1.758015334966667</c:v>
              </c:pt>
              <c:pt idx="176">
                <c:v>1.7648615635222225</c:v>
              </c:pt>
              <c:pt idx="177">
                <c:v>2.4716988498555552</c:v>
              </c:pt>
              <c:pt idx="178">
                <c:v>2.9808469144222216</c:v>
              </c:pt>
              <c:pt idx="179">
                <c:v>3.4856839264000001</c:v>
              </c:pt>
              <c:pt idx="180">
                <c:v>3.190313877744444</c:v>
              </c:pt>
              <c:pt idx="181">
                <c:v>2.8796533149000001</c:v>
              </c:pt>
              <c:pt idx="182">
                <c:v>2.0622934082888889</c:v>
              </c:pt>
              <c:pt idx="183">
                <c:v>1.1073788553222221</c:v>
              </c:pt>
              <c:pt idx="184">
                <c:v>0.42356370007777783</c:v>
              </c:pt>
              <c:pt idx="185">
                <c:v>2.0497592811111076E-2</c:v>
              </c:pt>
              <c:pt idx="186">
                <c:v>0.2941738063444444</c:v>
              </c:pt>
              <c:pt idx="187">
                <c:v>0.97528501413333346</c:v>
              </c:pt>
            </c:numLit>
          </c:val>
          <c:smooth val="0"/>
        </c:ser>
        <c:ser>
          <c:idx val="2"/>
          <c:order val="2"/>
          <c:tx>
            <c:v>comercio</c:v>
          </c:tx>
          <c:spPr>
            <a:ln w="38100">
              <a:solidFill>
                <a:schemeClr val="accent2"/>
              </a:solidFill>
              <a:prstDash val="solid"/>
            </a:ln>
          </c:spPr>
          <c:marker>
            <c:symbol val="none"/>
          </c:marker>
          <c:dLbls>
            <c:dLbl>
              <c:idx val="21"/>
              <c:layout>
                <c:manualLayout>
                  <c:x val="4.0592337200453528E-2"/>
                  <c:y val="7.1952135015381141E-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88"/>
              <c:pt idx="0">
                <c:v>-12.836829844536325</c:v>
              </c:pt>
              <c:pt idx="1">
                <c:v>-11.556633927459401</c:v>
              </c:pt>
              <c:pt idx="2">
                <c:v>-12.027628625826923</c:v>
              </c:pt>
              <c:pt idx="3">
                <c:v>-12.092715755972222</c:v>
              </c:pt>
              <c:pt idx="4">
                <c:v>-13.185702262527778</c:v>
              </c:pt>
              <c:pt idx="5">
                <c:v>-12.791534177416667</c:v>
              </c:pt>
              <c:pt idx="6">
                <c:v>-12.265369704861113</c:v>
              </c:pt>
              <c:pt idx="7">
                <c:v>-9.665342025527778</c:v>
              </c:pt>
              <c:pt idx="8">
                <c:v>-7.5406678333055561</c:v>
              </c:pt>
              <c:pt idx="9">
                <c:v>-5.6178647467500005</c:v>
              </c:pt>
              <c:pt idx="10">
                <c:v>-4.9402431895277781</c:v>
              </c:pt>
              <c:pt idx="11">
                <c:v>-4.5194215304166674</c:v>
              </c:pt>
              <c:pt idx="12">
                <c:v>-4.2576740231944443</c:v>
              </c:pt>
              <c:pt idx="13">
                <c:v>-5.671120472527778</c:v>
              </c:pt>
              <c:pt idx="14">
                <c:v>-7.5138740074166677</c:v>
              </c:pt>
              <c:pt idx="15">
                <c:v>-8.275211452194446</c:v>
              </c:pt>
              <c:pt idx="16">
                <c:v>-4.9820722657500012</c:v>
              </c:pt>
              <c:pt idx="17">
                <c:v>-2.3962785830833333</c:v>
              </c:pt>
              <c:pt idx="18">
                <c:v>-0.12207232297222174</c:v>
              </c:pt>
              <c:pt idx="19">
                <c:v>-1.3320424891944442</c:v>
              </c:pt>
              <c:pt idx="20">
                <c:v>-1.3788188538611106</c:v>
              </c:pt>
              <c:pt idx="21">
                <c:v>-2.8448145540833334</c:v>
              </c:pt>
              <c:pt idx="22">
                <c:v>-3.7580959087499992</c:v>
              </c:pt>
              <c:pt idx="23">
                <c:v>-4.3581677208611111</c:v>
              </c:pt>
              <c:pt idx="24">
                <c:v>-4.7135133014166666</c:v>
              </c:pt>
              <c:pt idx="25">
                <c:v>-5.1859258340833341</c:v>
              </c:pt>
              <c:pt idx="26">
                <c:v>-4.9788912530833338</c:v>
              </c:pt>
              <c:pt idx="27">
                <c:v>-5.5874654630833334</c:v>
              </c:pt>
              <c:pt idx="28">
                <c:v>-5.0985356909722226</c:v>
              </c:pt>
              <c:pt idx="29">
                <c:v>-6.3577937299722223</c:v>
              </c:pt>
              <c:pt idx="30">
                <c:v>-7.5757714144166668</c:v>
              </c:pt>
              <c:pt idx="31">
                <c:v>-9.784423638749999</c:v>
              </c:pt>
              <c:pt idx="32">
                <c:v>-10.685095327527778</c:v>
              </c:pt>
              <c:pt idx="33">
                <c:v>-11.344084006972222</c:v>
              </c:pt>
              <c:pt idx="34">
                <c:v>-11.235248728305557</c:v>
              </c:pt>
              <c:pt idx="35">
                <c:v>-8.8787004503055567</c:v>
              </c:pt>
              <c:pt idx="36">
                <c:v>-6.7362867279722218</c:v>
              </c:pt>
              <c:pt idx="37">
                <c:v>-5.2018484069722222</c:v>
              </c:pt>
              <c:pt idx="38">
                <c:v>-7.7013402697500011</c:v>
              </c:pt>
              <c:pt idx="39">
                <c:v>-7.6284905938611098</c:v>
              </c:pt>
              <c:pt idx="40">
                <c:v>-9.2160119113055554</c:v>
              </c:pt>
              <c:pt idx="41">
                <c:v>-7.2375211573055553</c:v>
              </c:pt>
              <c:pt idx="42">
                <c:v>-7.3050332567499998</c:v>
              </c:pt>
              <c:pt idx="43">
                <c:v>-6.6183530890833326</c:v>
              </c:pt>
              <c:pt idx="44">
                <c:v>-6.2750013666388886</c:v>
              </c:pt>
              <c:pt idx="45">
                <c:v>-4.3069134751944445</c:v>
              </c:pt>
              <c:pt idx="46">
                <c:v>-2.9145481351944453</c:v>
              </c:pt>
              <c:pt idx="47">
                <c:v>-3.0792304813055558</c:v>
              </c:pt>
              <c:pt idx="48">
                <c:v>-4.3598600300833334</c:v>
              </c:pt>
              <c:pt idx="49">
                <c:v>-3.7137637945277775</c:v>
              </c:pt>
              <c:pt idx="50">
                <c:v>-3.7351004787500002</c:v>
              </c:pt>
              <c:pt idx="51">
                <c:v>-3.5717996970833332</c:v>
              </c:pt>
              <c:pt idx="52">
                <c:v>-3.4442995600833335</c:v>
              </c:pt>
              <c:pt idx="53">
                <c:v>-2.5845732541944439</c:v>
              </c:pt>
              <c:pt idx="54">
                <c:v>-2.8567884489722224</c:v>
              </c:pt>
              <c:pt idx="55">
                <c:v>-3.428159754527778</c:v>
              </c:pt>
              <c:pt idx="56">
                <c:v>-4.2005486177499991</c:v>
              </c:pt>
              <c:pt idx="57">
                <c:v>-3.9489558995277778</c:v>
              </c:pt>
              <c:pt idx="58">
                <c:v>-3.4780377811944443</c:v>
              </c:pt>
              <c:pt idx="59">
                <c:v>-2.5723325118611111</c:v>
              </c:pt>
              <c:pt idx="60">
                <c:v>-2.1146472159722216</c:v>
              </c:pt>
              <c:pt idx="61">
                <c:v>-2.0750965036388886</c:v>
              </c:pt>
              <c:pt idx="62">
                <c:v>-1.9145227203055553</c:v>
              </c:pt>
              <c:pt idx="63">
                <c:v>-2.9106428110833336</c:v>
              </c:pt>
              <c:pt idx="64">
                <c:v>-4.2099701068611113</c:v>
              </c:pt>
              <c:pt idx="65">
                <c:v>-7.476097050083335</c:v>
              </c:pt>
              <c:pt idx="66">
                <c:v>-9.8078274073055578</c:v>
              </c:pt>
              <c:pt idx="67">
                <c:v>-11.232945248305555</c:v>
              </c:pt>
              <c:pt idx="68">
                <c:v>-11.523338613083332</c:v>
              </c:pt>
              <c:pt idx="69">
                <c:v>-12.615380220416666</c:v>
              </c:pt>
              <c:pt idx="70">
                <c:v>-14.782248273083335</c:v>
              </c:pt>
              <c:pt idx="71">
                <c:v>-17.392927768305555</c:v>
              </c:pt>
              <c:pt idx="72">
                <c:v>-18.033700562638888</c:v>
              </c:pt>
              <c:pt idx="73">
                <c:v>-19.877798667638888</c:v>
              </c:pt>
              <c:pt idx="74">
                <c:v>-20.367012720527779</c:v>
              </c:pt>
              <c:pt idx="75">
                <c:v>-21.441224034638889</c:v>
              </c:pt>
              <c:pt idx="76">
                <c:v>-20.028572379513889</c:v>
              </c:pt>
              <c:pt idx="77">
                <c:v>-17.781141492288889</c:v>
              </c:pt>
              <c:pt idx="78">
                <c:v>-14.907995828763889</c:v>
              </c:pt>
              <c:pt idx="79">
                <c:v>-12.481793520208333</c:v>
              </c:pt>
              <c:pt idx="80">
                <c:v>-9.9280879941861109</c:v>
              </c:pt>
              <c:pt idx="81">
                <c:v>-7.6839944679305558</c:v>
              </c:pt>
              <c:pt idx="82">
                <c:v>-6.4255596995861106</c:v>
              </c:pt>
              <c:pt idx="83">
                <c:v>-5.8577555473749996</c:v>
              </c:pt>
              <c:pt idx="84">
                <c:v>-5.8660484268083337</c:v>
              </c:pt>
              <c:pt idx="85">
                <c:v>-4.4923358849305552</c:v>
              </c:pt>
              <c:pt idx="86">
                <c:v>-4.0309267100749997</c:v>
              </c:pt>
              <c:pt idx="87">
                <c:v>-2.6606180428305559</c:v>
              </c:pt>
              <c:pt idx="88">
                <c:v>-2.6228800546638893</c:v>
              </c:pt>
              <c:pt idx="89">
                <c:v>-2.5362213022750004</c:v>
              </c:pt>
              <c:pt idx="90">
                <c:v>-3.6028445907861113</c:v>
              </c:pt>
              <c:pt idx="91">
                <c:v>-4.2699908177750006</c:v>
              </c:pt>
              <c:pt idx="92">
                <c:v>-5.6337648361861108</c:v>
              </c:pt>
              <c:pt idx="93">
                <c:v>-6.7550542568861118</c:v>
              </c:pt>
              <c:pt idx="94">
                <c:v>-7.4641557273750001</c:v>
              </c:pt>
              <c:pt idx="95">
                <c:v>-7.8474383104416674</c:v>
              </c:pt>
              <c:pt idx="96">
                <c:v>-7.1387968001083344</c:v>
              </c:pt>
              <c:pt idx="97">
                <c:v>-7.4206514247972235</c:v>
              </c:pt>
              <c:pt idx="98">
                <c:v>-8.6237989028083337</c:v>
              </c:pt>
              <c:pt idx="99">
                <c:v>-12.061140607075002</c:v>
              </c:pt>
              <c:pt idx="100">
                <c:v>-15.076061604008336</c:v>
              </c:pt>
              <c:pt idx="101">
                <c:v>-16.707565643963889</c:v>
              </c:pt>
              <c:pt idx="102">
                <c:v>-18.232133458252779</c:v>
              </c:pt>
              <c:pt idx="103">
                <c:v>-18.602185840030554</c:v>
              </c:pt>
              <c:pt idx="104">
                <c:v>-19.339239225463889</c:v>
              </c:pt>
              <c:pt idx="105">
                <c:v>-19.070705929175002</c:v>
              </c:pt>
              <c:pt idx="106">
                <c:v>-20.805125064141667</c:v>
              </c:pt>
              <c:pt idx="107">
                <c:v>-22.017780874086114</c:v>
              </c:pt>
              <c:pt idx="108">
                <c:v>-22.292623455986114</c:v>
              </c:pt>
              <c:pt idx="109">
                <c:v>-21.23112260748611</c:v>
              </c:pt>
              <c:pt idx="110">
                <c:v>-20.402264947052775</c:v>
              </c:pt>
              <c:pt idx="111">
                <c:v>-19.714299066808334</c:v>
              </c:pt>
              <c:pt idx="112">
                <c:v>-20.435576259397219</c:v>
              </c:pt>
              <c:pt idx="113">
                <c:v>-20.157004492075</c:v>
              </c:pt>
              <c:pt idx="114">
                <c:v>-20.388822250486111</c:v>
              </c:pt>
              <c:pt idx="115">
                <c:v>-19.69395142206389</c:v>
              </c:pt>
              <c:pt idx="116">
                <c:v>-20.405818536130557</c:v>
              </c:pt>
              <c:pt idx="117">
                <c:v>-20.852832971086116</c:v>
              </c:pt>
              <c:pt idx="118">
                <c:v>-20.052373277819445</c:v>
              </c:pt>
              <c:pt idx="119">
                <c:v>-19.397156665908337</c:v>
              </c:pt>
              <c:pt idx="120">
                <c:v>-19.053336792997225</c:v>
              </c:pt>
              <c:pt idx="121">
                <c:v>-18.581027204363892</c:v>
              </c:pt>
              <c:pt idx="122">
                <c:v>-17.319283934619445</c:v>
              </c:pt>
              <c:pt idx="123">
                <c:v>-15.89375261639722</c:v>
              </c:pt>
              <c:pt idx="124">
                <c:v>-15.033995213908332</c:v>
              </c:pt>
              <c:pt idx="125">
                <c:v>-14.19417142858611</c:v>
              </c:pt>
              <c:pt idx="126">
                <c:v>-12.846681776130554</c:v>
              </c:pt>
              <c:pt idx="127">
                <c:v>-11.409900884419443</c:v>
              </c:pt>
              <c:pt idx="128">
                <c:v>-9.3327380861416671</c:v>
              </c:pt>
              <c:pt idx="129">
                <c:v>-7.4623779997972228</c:v>
              </c:pt>
              <c:pt idx="130">
                <c:v>-5.3709537195416672</c:v>
              </c:pt>
              <c:pt idx="131">
                <c:v>-3.6916761436416667</c:v>
              </c:pt>
              <c:pt idx="132">
                <c:v>-3.0190429326305552</c:v>
              </c:pt>
              <c:pt idx="133">
                <c:v>-2.0259116259083334</c:v>
              </c:pt>
              <c:pt idx="134">
                <c:v>-1.5511008173194449</c:v>
              </c:pt>
              <c:pt idx="135">
                <c:v>-0.82390599400833386</c:v>
              </c:pt>
              <c:pt idx="136">
                <c:v>-0.80945423455277854</c:v>
              </c:pt>
              <c:pt idx="137">
                <c:v>-0.92482637548611157</c:v>
              </c:pt>
              <c:pt idx="138">
                <c:v>-1.2059841115194447</c:v>
              </c:pt>
              <c:pt idx="139">
                <c:v>-1.4374420868194446</c:v>
              </c:pt>
              <c:pt idx="140">
                <c:v>-1.4649386586416673</c:v>
              </c:pt>
              <c:pt idx="141">
                <c:v>-0.88137647548611164</c:v>
              </c:pt>
              <c:pt idx="142">
                <c:v>-0.898182469230556</c:v>
              </c:pt>
              <c:pt idx="143">
                <c:v>-1.4983463352972226</c:v>
              </c:pt>
              <c:pt idx="144">
                <c:v>-1.1466093411194447</c:v>
              </c:pt>
              <c:pt idx="145">
                <c:v>-1.1618531088083335</c:v>
              </c:pt>
              <c:pt idx="146">
                <c:v>-3.282188911944451E-2</c:v>
              </c:pt>
              <c:pt idx="147">
                <c:v>-0.13466942349722244</c:v>
              </c:pt>
              <c:pt idx="148">
                <c:v>0.94503612152037031</c:v>
              </c:pt>
              <c:pt idx="149">
                <c:v>1.172977604049074</c:v>
              </c:pt>
              <c:pt idx="150">
                <c:v>1.3790617420666667</c:v>
              </c:pt>
              <c:pt idx="151">
                <c:v>1.5637236103222223</c:v>
              </c:pt>
              <c:pt idx="152">
                <c:v>1.8136918718777775</c:v>
              </c:pt>
              <c:pt idx="153">
                <c:v>1.5959946772555555</c:v>
              </c:pt>
              <c:pt idx="154">
                <c:v>0.59947120222222183</c:v>
              </c:pt>
              <c:pt idx="155">
                <c:v>0.1413363852777775</c:v>
              </c:pt>
              <c:pt idx="156">
                <c:v>-0.56747161497777798</c:v>
              </c:pt>
              <c:pt idx="157">
                <c:v>-0.58944681672222232</c:v>
              </c:pt>
              <c:pt idx="158">
                <c:v>-0.78922631806666665</c:v>
              </c:pt>
              <c:pt idx="159">
                <c:v>0.47465231355555554</c:v>
              </c:pt>
              <c:pt idx="160">
                <c:v>0.54205572697777782</c:v>
              </c:pt>
              <c:pt idx="161">
                <c:v>0.6738797260777778</c:v>
              </c:pt>
              <c:pt idx="162">
                <c:v>0.63841468686666702</c:v>
              </c:pt>
              <c:pt idx="163">
                <c:v>1.0931159587777781</c:v>
              </c:pt>
              <c:pt idx="164">
                <c:v>1.6160658676777782</c:v>
              </c:pt>
              <c:pt idx="165">
                <c:v>1.8552001014111112</c:v>
              </c:pt>
              <c:pt idx="166">
                <c:v>2.3417260406666665</c:v>
              </c:pt>
              <c:pt idx="167">
                <c:v>2.7850872618888887</c:v>
              </c:pt>
              <c:pt idx="168">
                <c:v>2.8415750814666669</c:v>
              </c:pt>
              <c:pt idx="169">
                <c:v>3.2126380516333337</c:v>
              </c:pt>
              <c:pt idx="170">
                <c:v>2.9515834260555551</c:v>
              </c:pt>
              <c:pt idx="171">
                <c:v>3.5659433732777774</c:v>
              </c:pt>
              <c:pt idx="172">
                <c:v>3.5231578236555556</c:v>
              </c:pt>
              <c:pt idx="173">
                <c:v>4.0609796587888889</c:v>
              </c:pt>
              <c:pt idx="174">
                <c:v>3.8744940064666658</c:v>
              </c:pt>
              <c:pt idx="175">
                <c:v>3.5769929798333329</c:v>
              </c:pt>
              <c:pt idx="176">
                <c:v>3.4273447230111107</c:v>
              </c:pt>
              <c:pt idx="177">
                <c:v>3.441239976111111</c:v>
              </c:pt>
              <c:pt idx="178">
                <c:v>3.9087202006444439</c:v>
              </c:pt>
              <c:pt idx="179">
                <c:v>4.1722132470111104</c:v>
              </c:pt>
              <c:pt idx="180">
                <c:v>4.0486474766555549</c:v>
              </c:pt>
              <c:pt idx="181">
                <c:v>3.8001512413111107</c:v>
              </c:pt>
              <c:pt idx="182">
                <c:v>3.4789715122999993</c:v>
              </c:pt>
              <c:pt idx="183">
                <c:v>3.235756756955555</c:v>
              </c:pt>
              <c:pt idx="184">
                <c:v>3.6336049653111111</c:v>
              </c:pt>
              <c:pt idx="185">
                <c:v>3.5274947013000002</c:v>
              </c:pt>
              <c:pt idx="186">
                <c:v>3.1553259735333334</c:v>
              </c:pt>
              <c:pt idx="187">
                <c:v>2.4816087507444444</c:v>
              </c:pt>
            </c:numLit>
          </c:val>
          <c:smooth val="0"/>
        </c:ser>
        <c:ser>
          <c:idx val="3"/>
          <c:order val="3"/>
          <c:tx>
            <c:v>servicos</c:v>
          </c:tx>
          <c:spPr>
            <a:ln w="25400">
              <a:solidFill>
                <a:srgbClr val="333333"/>
              </a:solidFill>
              <a:prstDash val="solid"/>
            </a:ln>
          </c:spPr>
          <c:marker>
            <c:symbol val="none"/>
          </c:marker>
          <c:dLbls>
            <c:dLbl>
              <c:idx val="20"/>
              <c:layout>
                <c:manualLayout>
                  <c:x val="0.46787681125658109"/>
                  <c:y val="-4.7916349166031665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88"/>
              <c:pt idx="0">
                <c:v>-9.803782544444288E-2</c:v>
              </c:pt>
              <c:pt idx="1">
                <c:v>1.031496190333334</c:v>
              </c:pt>
              <c:pt idx="2">
                <c:v>-3.308273173111111</c:v>
              </c:pt>
              <c:pt idx="3">
                <c:v>-6.645116994555555</c:v>
              </c:pt>
              <c:pt idx="4">
                <c:v>-10.605213593222222</c:v>
              </c:pt>
              <c:pt idx="5">
                <c:v>-9.4117896358888906</c:v>
              </c:pt>
              <c:pt idx="6">
                <c:v>-8.481271621555555</c:v>
              </c:pt>
              <c:pt idx="7">
                <c:v>-4.6072399591111095</c:v>
              </c:pt>
              <c:pt idx="8">
                <c:v>-6.7355724827777737</c:v>
              </c:pt>
              <c:pt idx="9">
                <c:v>-4.2565642088888858</c:v>
              </c:pt>
              <c:pt idx="10">
                <c:v>-3.6666273887777758</c:v>
              </c:pt>
              <c:pt idx="11">
                <c:v>0.64378440266666848</c:v>
              </c:pt>
              <c:pt idx="12">
                <c:v>-0.18330672611110968</c:v>
              </c:pt>
              <c:pt idx="13">
                <c:v>0.14730453677777841</c:v>
              </c:pt>
              <c:pt idx="14">
                <c:v>3.1676221198888892</c:v>
              </c:pt>
              <c:pt idx="15">
                <c:v>8.8532596024444459</c:v>
              </c:pt>
              <c:pt idx="16">
                <c:v>12.15743110577778</c:v>
              </c:pt>
              <c:pt idx="17">
                <c:v>11.591576775444446</c:v>
              </c:pt>
              <c:pt idx="18">
                <c:v>8.489422197555557</c:v>
              </c:pt>
              <c:pt idx="19">
                <c:v>8.4388914967777779</c:v>
              </c:pt>
              <c:pt idx="20">
                <c:v>6.876056193000001</c:v>
              </c:pt>
              <c:pt idx="21">
                <c:v>5.4377649874444458</c:v>
              </c:pt>
              <c:pt idx="22">
                <c:v>4.2445851931111127</c:v>
              </c:pt>
              <c:pt idx="23">
                <c:v>3.7559194695555571</c:v>
              </c:pt>
              <c:pt idx="24">
                <c:v>3.0559070747777795</c:v>
              </c:pt>
              <c:pt idx="25">
                <c:v>2.5787383125555565</c:v>
              </c:pt>
              <c:pt idx="26">
                <c:v>1.7860507158888896</c:v>
              </c:pt>
              <c:pt idx="27">
                <c:v>0.98866229922222182</c:v>
              </c:pt>
              <c:pt idx="28">
                <c:v>-0.38286686922222152</c:v>
              </c:pt>
              <c:pt idx="29">
                <c:v>-0.29153811411111069</c:v>
              </c:pt>
              <c:pt idx="30">
                <c:v>-0.77295681455555432</c:v>
              </c:pt>
              <c:pt idx="31">
                <c:v>-0.13528842733333249</c:v>
              </c:pt>
              <c:pt idx="32">
                <c:v>-4.9923324444443064E-2</c:v>
              </c:pt>
              <c:pt idx="33">
                <c:v>0.49905895333333472</c:v>
              </c:pt>
              <c:pt idx="34">
                <c:v>-1.6437554996666652</c:v>
              </c:pt>
              <c:pt idx="35">
                <c:v>0.69597905844444519</c:v>
              </c:pt>
              <c:pt idx="36">
                <c:v>0.99379553266666731</c:v>
              </c:pt>
              <c:pt idx="37">
                <c:v>2.5128015362222227</c:v>
              </c:pt>
              <c:pt idx="38">
                <c:v>0.30032139988888978</c:v>
              </c:pt>
              <c:pt idx="39">
                <c:v>1.1167873646666682</c:v>
              </c:pt>
              <c:pt idx="40">
                <c:v>1.4472151542222236</c:v>
              </c:pt>
              <c:pt idx="41">
                <c:v>8.585455786444447</c:v>
              </c:pt>
              <c:pt idx="42">
                <c:v>10.113546262666668</c:v>
              </c:pt>
              <c:pt idx="43">
                <c:v>8.8372600198888911</c:v>
              </c:pt>
              <c:pt idx="44">
                <c:v>3.9544343405555575</c:v>
              </c:pt>
              <c:pt idx="45">
                <c:v>5.3452414440000018</c:v>
              </c:pt>
              <c:pt idx="46">
                <c:v>7.5863613314444462</c:v>
              </c:pt>
              <c:pt idx="47">
                <c:v>8.0232384198888909</c:v>
              </c:pt>
              <c:pt idx="48">
                <c:v>6.7181066041111137</c:v>
              </c:pt>
              <c:pt idx="49">
                <c:v>7.3491950507777792</c:v>
              </c:pt>
              <c:pt idx="50">
                <c:v>7.5467827341111127</c:v>
              </c:pt>
              <c:pt idx="51">
                <c:v>9.5176130943333348</c:v>
              </c:pt>
              <c:pt idx="52">
                <c:v>10.030096292222224</c:v>
              </c:pt>
              <c:pt idx="53">
                <c:v>10.42851255388889</c:v>
              </c:pt>
              <c:pt idx="54">
                <c:v>9.2031478873333352</c:v>
              </c:pt>
              <c:pt idx="55">
                <c:v>9.7561713294444434</c:v>
              </c:pt>
              <c:pt idx="56">
                <c:v>10.443454875555558</c:v>
              </c:pt>
              <c:pt idx="57">
                <c:v>10.684768640777781</c:v>
              </c:pt>
              <c:pt idx="58">
                <c:v>11.999916208888891</c:v>
              </c:pt>
              <c:pt idx="59">
                <c:v>11.863338856111113</c:v>
              </c:pt>
              <c:pt idx="60">
                <c:v>13.314836420111114</c:v>
              </c:pt>
              <c:pt idx="61">
                <c:v>11.67570048677778</c:v>
              </c:pt>
              <c:pt idx="62">
                <c:v>11.571396377555558</c:v>
              </c:pt>
              <c:pt idx="63">
                <c:v>11.977681222000003</c:v>
              </c:pt>
              <c:pt idx="64">
                <c:v>11.908391304222226</c:v>
              </c:pt>
              <c:pt idx="65">
                <c:v>10.538209000666669</c:v>
              </c:pt>
              <c:pt idx="66">
                <c:v>7.0306596110000008</c:v>
              </c:pt>
              <c:pt idx="67">
                <c:v>3.9182145291111117</c:v>
              </c:pt>
              <c:pt idx="68">
                <c:v>1.0687185997777791</c:v>
              </c:pt>
              <c:pt idx="69">
                <c:v>-2.2892972477777769</c:v>
              </c:pt>
              <c:pt idx="70">
                <c:v>-3.5900275252222209</c:v>
              </c:pt>
              <c:pt idx="71">
                <c:v>-3.5172767777777767</c:v>
              </c:pt>
              <c:pt idx="72">
                <c:v>-5.6350720856666667</c:v>
              </c:pt>
              <c:pt idx="73">
                <c:v>-11.619986285333333</c:v>
              </c:pt>
              <c:pt idx="74">
                <c:v>-17.157131304666667</c:v>
              </c:pt>
              <c:pt idx="75">
                <c:v>-19.456410793444444</c:v>
              </c:pt>
              <c:pt idx="76">
                <c:v>-18.299855172074075</c:v>
              </c:pt>
              <c:pt idx="77">
                <c:v>-16.674847858925926</c:v>
              </c:pt>
              <c:pt idx="78">
                <c:v>-13.512086492333333</c:v>
              </c:pt>
              <c:pt idx="79">
                <c:v>-8.4006755823333332</c:v>
              </c:pt>
              <c:pt idx="80">
                <c:v>-5.6821254602222213</c:v>
              </c:pt>
              <c:pt idx="81">
                <c:v>-3.5298904475555553</c:v>
              </c:pt>
              <c:pt idx="82">
                <c:v>-3.5116514102222216</c:v>
              </c:pt>
              <c:pt idx="83">
                <c:v>-2.5632092653333327</c:v>
              </c:pt>
              <c:pt idx="84">
                <c:v>-0.61025649511111046</c:v>
              </c:pt>
              <c:pt idx="85">
                <c:v>-1.0984174099999995</c:v>
              </c:pt>
              <c:pt idx="86">
                <c:v>-0.26947463288888829</c:v>
              </c:pt>
              <c:pt idx="87">
                <c:v>-1.6686046186666665</c:v>
              </c:pt>
              <c:pt idx="88">
                <c:v>-1.1825391899999997</c:v>
              </c:pt>
              <c:pt idx="89">
                <c:v>-2.5042310636666665</c:v>
              </c:pt>
              <c:pt idx="90">
                <c:v>-2.2854526961111108</c:v>
              </c:pt>
              <c:pt idx="91">
                <c:v>-3.7757304303333328</c:v>
              </c:pt>
              <c:pt idx="92">
                <c:v>-3.2070628048888881</c:v>
              </c:pt>
              <c:pt idx="93">
                <c:v>-3.8023586236666662</c:v>
              </c:pt>
              <c:pt idx="94">
                <c:v>-2.3153840557777774</c:v>
              </c:pt>
              <c:pt idx="95">
                <c:v>-2.9046554023333329</c:v>
              </c:pt>
              <c:pt idx="96">
                <c:v>-3.8984445946666662</c:v>
              </c:pt>
              <c:pt idx="97">
                <c:v>-4.0111179090000002</c:v>
              </c:pt>
              <c:pt idx="98">
                <c:v>-5.1911481617777779</c:v>
              </c:pt>
              <c:pt idx="99">
                <c:v>-5.9914726162222216</c:v>
              </c:pt>
              <c:pt idx="100">
                <c:v>-8.1365993328888901</c:v>
              </c:pt>
              <c:pt idx="101">
                <c:v>-8.4329751218888891</c:v>
              </c:pt>
              <c:pt idx="102">
                <c:v>-10.777045378888891</c:v>
              </c:pt>
              <c:pt idx="103">
                <c:v>-13.148562612666668</c:v>
              </c:pt>
              <c:pt idx="104">
                <c:v>-16.089120884222226</c:v>
              </c:pt>
              <c:pt idx="105">
                <c:v>-17.050370747222221</c:v>
              </c:pt>
              <c:pt idx="106">
                <c:v>-19.006197742555557</c:v>
              </c:pt>
              <c:pt idx="107">
                <c:v>-20.786501057666669</c:v>
              </c:pt>
              <c:pt idx="108">
                <c:v>-22.217721368888892</c:v>
              </c:pt>
              <c:pt idx="109">
                <c:v>-22.468806033333337</c:v>
              </c:pt>
              <c:pt idx="110">
                <c:v>-23.01345335111111</c:v>
              </c:pt>
              <c:pt idx="111">
                <c:v>-23.438015461999999</c:v>
              </c:pt>
              <c:pt idx="112">
                <c:v>-23.153067642555555</c:v>
              </c:pt>
              <c:pt idx="113">
                <c:v>-24.247032635777774</c:v>
              </c:pt>
              <c:pt idx="114">
                <c:v>-25.39687955022222</c:v>
              </c:pt>
              <c:pt idx="115">
                <c:v>-25.128617200888886</c:v>
              </c:pt>
              <c:pt idx="116">
                <c:v>-24.808631779666666</c:v>
              </c:pt>
              <c:pt idx="117">
                <c:v>-26.423528034777775</c:v>
              </c:pt>
              <c:pt idx="118">
                <c:v>-28.154858903000001</c:v>
              </c:pt>
              <c:pt idx="119">
                <c:v>-27.701600656</c:v>
              </c:pt>
              <c:pt idx="120">
                <c:v>-25.361110414333336</c:v>
              </c:pt>
              <c:pt idx="121">
                <c:v>-24.000322683222223</c:v>
              </c:pt>
              <c:pt idx="122">
                <c:v>-22.79561643966667</c:v>
              </c:pt>
              <c:pt idx="123">
                <c:v>-22.164771052999999</c:v>
              </c:pt>
              <c:pt idx="124">
                <c:v>-21.515922995222223</c:v>
              </c:pt>
              <c:pt idx="125">
                <c:v>-20.760629285333334</c:v>
              </c:pt>
              <c:pt idx="126">
                <c:v>-18.996235288111112</c:v>
              </c:pt>
              <c:pt idx="127">
                <c:v>-16.780139551111109</c:v>
              </c:pt>
              <c:pt idx="128">
                <c:v>-14.231490451555556</c:v>
              </c:pt>
              <c:pt idx="129">
                <c:v>-11.145877426777778</c:v>
              </c:pt>
              <c:pt idx="130">
                <c:v>-8.0623754187777781</c:v>
              </c:pt>
              <c:pt idx="131">
                <c:v>-4.6899001562222224</c:v>
              </c:pt>
              <c:pt idx="132">
                <c:v>-1.6947490444444444</c:v>
              </c:pt>
              <c:pt idx="133">
                <c:v>0.21263095166666693</c:v>
              </c:pt>
              <c:pt idx="134">
                <c:v>1.9694317647777784</c:v>
              </c:pt>
              <c:pt idx="135">
                <c:v>1.7393600694444451</c:v>
              </c:pt>
              <c:pt idx="136">
                <c:v>3.0017056362222228</c:v>
              </c:pt>
              <c:pt idx="137">
                <c:v>3.8076921964444455</c:v>
              </c:pt>
              <c:pt idx="138">
                <c:v>5.9821112397777787</c:v>
              </c:pt>
              <c:pt idx="139">
                <c:v>6.3884308248888901</c:v>
              </c:pt>
              <c:pt idx="140">
                <c:v>5.8450276052222234</c:v>
              </c:pt>
              <c:pt idx="141">
                <c:v>5.8247055771111116</c:v>
              </c:pt>
              <c:pt idx="142">
                <c:v>5.4307903823333348</c:v>
              </c:pt>
              <c:pt idx="143">
                <c:v>6.0848015052222229</c:v>
              </c:pt>
              <c:pt idx="144">
                <c:v>6.1635515573333342</c:v>
              </c:pt>
              <c:pt idx="145">
                <c:v>6.1626842847777779</c:v>
              </c:pt>
              <c:pt idx="146">
                <c:v>5.7710810079999995</c:v>
              </c:pt>
              <c:pt idx="147">
                <c:v>7.7035758275555564</c:v>
              </c:pt>
              <c:pt idx="148">
                <c:v>9.2369096162222224</c:v>
              </c:pt>
              <c:pt idx="149">
                <c:v>11.093033492777778</c:v>
              </c:pt>
              <c:pt idx="150">
                <c:v>10.299507869111112</c:v>
              </c:pt>
              <c:pt idx="151">
                <c:v>10.318082883444445</c:v>
              </c:pt>
              <c:pt idx="152">
                <c:v>9.5574692392222218</c:v>
              </c:pt>
              <c:pt idx="153">
                <c:v>8.7169541303333329</c:v>
              </c:pt>
              <c:pt idx="154">
                <c:v>8.4340513735555547</c:v>
              </c:pt>
              <c:pt idx="155">
                <c:v>7.2636207116666673</c:v>
              </c:pt>
              <c:pt idx="156">
                <c:v>6.2987106775555555</c:v>
              </c:pt>
              <c:pt idx="157">
                <c:v>5.2460886055555553</c:v>
              </c:pt>
              <c:pt idx="158">
                <c:v>5.583496547666666</c:v>
              </c:pt>
              <c:pt idx="159">
                <c:v>8.4864230225555559</c:v>
              </c:pt>
              <c:pt idx="160">
                <c:v>7.7320006956666667</c:v>
              </c:pt>
              <c:pt idx="161">
                <c:v>8.025532670444445</c:v>
              </c:pt>
              <c:pt idx="162">
                <c:v>5.6922726955555554</c:v>
              </c:pt>
              <c:pt idx="163">
                <c:v>7.6195495452222231</c:v>
              </c:pt>
              <c:pt idx="164">
                <c:v>7.7876455581111115</c:v>
              </c:pt>
              <c:pt idx="165">
                <c:v>7.927121146777778</c:v>
              </c:pt>
              <c:pt idx="166">
                <c:v>7.1501330331111106</c:v>
              </c:pt>
              <c:pt idx="167">
                <c:v>7.6304993017777774</c:v>
              </c:pt>
              <c:pt idx="168">
                <c:v>8.4363072618888868</c:v>
              </c:pt>
              <c:pt idx="169">
                <c:v>10.109104968777778</c:v>
              </c:pt>
              <c:pt idx="170">
                <c:v>11.176070284333333</c:v>
              </c:pt>
              <c:pt idx="171">
                <c:v>11.830728095777777</c:v>
              </c:pt>
              <c:pt idx="172">
                <c:v>14.250490207222223</c:v>
              </c:pt>
              <c:pt idx="173">
                <c:v>13.740697758333333</c:v>
              </c:pt>
              <c:pt idx="174">
                <c:v>15.429561864222222</c:v>
              </c:pt>
              <c:pt idx="175">
                <c:v>13.548011167888889</c:v>
              </c:pt>
              <c:pt idx="176">
                <c:v>15.640358814777779</c:v>
              </c:pt>
              <c:pt idx="177">
                <c:v>14.651094557444445</c:v>
              </c:pt>
              <c:pt idx="178">
                <c:v>15.688978155333336</c:v>
              </c:pt>
              <c:pt idx="179">
                <c:v>14.830019561888889</c:v>
              </c:pt>
              <c:pt idx="180">
                <c:v>15.309590527666666</c:v>
              </c:pt>
              <c:pt idx="181">
                <c:v>14.265956076333332</c:v>
              </c:pt>
              <c:pt idx="182">
                <c:v>13.195629566222221</c:v>
              </c:pt>
              <c:pt idx="183">
                <c:v>11.663685116555556</c:v>
              </c:pt>
              <c:pt idx="184">
                <c:v>11.805686045222224</c:v>
              </c:pt>
              <c:pt idx="185">
                <c:v>14.357359576777776</c:v>
              </c:pt>
              <c:pt idx="186">
                <c:v>16.949682929333335</c:v>
              </c:pt>
              <c:pt idx="187">
                <c:v>17.229509420444444</c:v>
              </c:pt>
            </c:numLit>
          </c:val>
          <c:smooth val="0"/>
        </c:ser>
        <c:dLbls>
          <c:showLegendKey val="0"/>
          <c:showVal val="0"/>
          <c:showCatName val="0"/>
          <c:showSerName val="0"/>
          <c:showPercent val="0"/>
          <c:showBubbleSize val="0"/>
        </c:dLbls>
        <c:marker val="1"/>
        <c:smooth val="0"/>
        <c:axId val="65494400"/>
        <c:axId val="65508480"/>
      </c:lineChart>
      <c:catAx>
        <c:axId val="654944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65508480"/>
        <c:crosses val="autoZero"/>
        <c:auto val="1"/>
        <c:lblAlgn val="ctr"/>
        <c:lblOffset val="100"/>
        <c:tickLblSkip val="6"/>
        <c:tickMarkSkip val="1"/>
        <c:noMultiLvlLbl val="0"/>
      </c:catAx>
      <c:valAx>
        <c:axId val="6550848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549440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228124430065577"/>
                  <c:y val="-0.1759781722199979"/>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strLit>
          </c:cat>
          <c:val>
            <c:numLit>
              <c:formatCode>0.000</c:formatCode>
              <c:ptCount val="190"/>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numLit>
          </c:val>
          <c:smooth val="0"/>
        </c:ser>
        <c:dLbls>
          <c:showLegendKey val="0"/>
          <c:showVal val="0"/>
          <c:showCatName val="0"/>
          <c:showSerName val="0"/>
          <c:showPercent val="0"/>
          <c:showBubbleSize val="0"/>
        </c:dLbls>
        <c:marker val="1"/>
        <c:smooth val="0"/>
        <c:axId val="65529728"/>
        <c:axId val="6553126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492914971731253"/>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6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strLit>
          </c:cat>
          <c:val>
            <c:numLit>
              <c:formatCode>0.0</c:formatCode>
              <c:ptCount val="190"/>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numLit>
          </c:val>
          <c:smooth val="0"/>
        </c:ser>
        <c:dLbls>
          <c:showLegendKey val="0"/>
          <c:showVal val="0"/>
          <c:showCatName val="0"/>
          <c:showSerName val="0"/>
          <c:showPercent val="0"/>
          <c:showBubbleSize val="0"/>
        </c:dLbls>
        <c:marker val="1"/>
        <c:smooth val="0"/>
        <c:axId val="65537152"/>
        <c:axId val="65538688"/>
      </c:lineChart>
      <c:catAx>
        <c:axId val="6552972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65531264"/>
        <c:crosses val="autoZero"/>
        <c:auto val="1"/>
        <c:lblAlgn val="ctr"/>
        <c:lblOffset val="100"/>
        <c:tickLblSkip val="1"/>
        <c:tickMarkSkip val="1"/>
        <c:noMultiLvlLbl val="0"/>
      </c:catAx>
      <c:valAx>
        <c:axId val="6553126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5529728"/>
        <c:crosses val="autoZero"/>
        <c:crossBetween val="between"/>
        <c:majorUnit val="100"/>
        <c:minorUnit val="100"/>
      </c:valAx>
      <c:catAx>
        <c:axId val="65537152"/>
        <c:scaling>
          <c:orientation val="minMax"/>
        </c:scaling>
        <c:delete val="1"/>
        <c:axPos val="b"/>
        <c:numFmt formatCode="0.0" sourceLinked="1"/>
        <c:majorTickMark val="out"/>
        <c:minorTickMark val="none"/>
        <c:tickLblPos val="none"/>
        <c:crossAx val="65538688"/>
        <c:crosses val="autoZero"/>
        <c:auto val="1"/>
        <c:lblAlgn val="ctr"/>
        <c:lblOffset val="100"/>
        <c:noMultiLvlLbl val="0"/>
      </c:catAx>
      <c:valAx>
        <c:axId val="65538688"/>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65537152"/>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1176672735727859"/>
                  <c:y val="-0.12707219289896454"/>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88"/>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numLit>
          </c:val>
          <c:smooth val="0"/>
        </c:ser>
        <c:ser>
          <c:idx val="1"/>
          <c:order val="1"/>
          <c:tx>
            <c:v>construcao</c:v>
          </c:tx>
          <c:spPr>
            <a:ln w="25400">
              <a:solidFill>
                <a:schemeClr val="tx2"/>
              </a:solidFill>
              <a:prstDash val="solid"/>
            </a:ln>
          </c:spPr>
          <c:marker>
            <c:symbol val="none"/>
          </c:marker>
          <c:dLbls>
            <c:dLbl>
              <c:idx val="3"/>
              <c:layout>
                <c:manualLayout>
                  <c:x val="0.69367414179610531"/>
                  <c:y val="2.5314527991693345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88"/>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numLit>
          </c:val>
          <c:smooth val="0"/>
        </c:ser>
        <c:ser>
          <c:idx val="2"/>
          <c:order val="2"/>
          <c:tx>
            <c:v>comercio</c:v>
          </c:tx>
          <c:spPr>
            <a:ln w="38100">
              <a:solidFill>
                <a:schemeClr val="accent2"/>
              </a:solidFill>
              <a:prstDash val="solid"/>
            </a:ln>
          </c:spPr>
          <c:marker>
            <c:symbol val="none"/>
          </c:marker>
          <c:dLbls>
            <c:dLbl>
              <c:idx val="21"/>
              <c:layout>
                <c:manualLayout>
                  <c:x val="0.35753075910556226"/>
                  <c:y val="0.2076421216578696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88"/>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numLit>
          </c:val>
          <c:smooth val="0"/>
        </c:ser>
        <c:ser>
          <c:idx val="3"/>
          <c:order val="3"/>
          <c:tx>
            <c:v>servicos</c:v>
          </c:tx>
          <c:spPr>
            <a:ln w="25400">
              <a:solidFill>
                <a:srgbClr val="333333"/>
              </a:solidFill>
              <a:prstDash val="solid"/>
            </a:ln>
          </c:spPr>
          <c:marker>
            <c:symbol val="none"/>
          </c:marker>
          <c:dLbls>
            <c:dLbl>
              <c:idx val="20"/>
              <c:layout>
                <c:manualLayout>
                  <c:x val="0.60053865607224632"/>
                  <c:y val="-0.15074096507167373"/>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20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2">
                <c:v>jan.00</c:v>
              </c:pt>
              <c:pt idx="193">
                <c:v> </c:v>
              </c:pt>
              <c:pt idx="194">
                <c:v> </c:v>
              </c:pt>
              <c:pt idx="195">
                <c:v> </c:v>
              </c:pt>
              <c:pt idx="196">
                <c:v> </c:v>
              </c:pt>
              <c:pt idx="197">
                <c:v> </c:v>
              </c:pt>
              <c:pt idx="198">
                <c:v> </c:v>
              </c:pt>
              <c:pt idx="199">
                <c:v> </c:v>
              </c:pt>
              <c:pt idx="200">
                <c:v> </c:v>
              </c:pt>
              <c:pt idx="201">
                <c:v> </c:v>
              </c:pt>
              <c:pt idx="202">
                <c:v> </c:v>
              </c:pt>
            </c:strLit>
          </c:cat>
          <c:val>
            <c:numLit>
              <c:formatCode>0.0</c:formatCode>
              <c:ptCount val="188"/>
              <c:pt idx="0">
                <c:v>-16.018980134666666</c:v>
              </c:pt>
              <c:pt idx="1">
                <c:v>-14.174435050666666</c:v>
              </c:pt>
              <c:pt idx="2">
                <c:v>-16.304481323999997</c:v>
              </c:pt>
              <c:pt idx="3">
                <c:v>-21.541027906666667</c:v>
              </c:pt>
              <c:pt idx="4">
                <c:v>-24.120883083333336</c:v>
              </c:pt>
              <c:pt idx="5">
                <c:v>-25.195341003333329</c:v>
              </c:pt>
              <c:pt idx="6">
                <c:v>-17.291540158666667</c:v>
              </c:pt>
              <c:pt idx="7">
                <c:v>-17.346056634</c:v>
              </c:pt>
              <c:pt idx="8">
                <c:v>-13.617453957</c:v>
              </c:pt>
              <c:pt idx="9">
                <c:v>-13.304647520999998</c:v>
              </c:pt>
              <c:pt idx="10">
                <c:v>-10.998773186666668</c:v>
              </c:pt>
              <c:pt idx="11">
                <c:v>-12.477407815999998</c:v>
              </c:pt>
              <c:pt idx="12">
                <c:v>-13.205678682999997</c:v>
              </c:pt>
              <c:pt idx="13">
                <c:v>-14.827686380666664</c:v>
              </c:pt>
              <c:pt idx="14">
                <c:v>-11.450969254</c:v>
              </c:pt>
              <c:pt idx="15">
                <c:v>-12.787479099</c:v>
              </c:pt>
              <c:pt idx="16">
                <c:v>-9.9088140073333335</c:v>
              </c:pt>
              <c:pt idx="17">
                <c:v>-9.8869336169999986</c:v>
              </c:pt>
              <c:pt idx="18">
                <c:v>-4.9001462816666672</c:v>
              </c:pt>
              <c:pt idx="19">
                <c:v>-3.4041840110000003</c:v>
              </c:pt>
              <c:pt idx="20">
                <c:v>-3.6396012473333337</c:v>
              </c:pt>
              <c:pt idx="21">
                <c:v>-8.0436082659999997</c:v>
              </c:pt>
              <c:pt idx="22">
                <c:v>-8.1173502146666667</c:v>
              </c:pt>
              <c:pt idx="23">
                <c:v>-5.8059186753333316</c:v>
              </c:pt>
              <c:pt idx="24">
                <c:v>-0.55054189533333309</c:v>
              </c:pt>
              <c:pt idx="25">
                <c:v>1.2395194946666666</c:v>
              </c:pt>
              <c:pt idx="26">
                <c:v>1.4001839549999999</c:v>
              </c:pt>
              <c:pt idx="27">
                <c:v>0.14267153466666679</c:v>
              </c:pt>
              <c:pt idx="28">
                <c:v>-3.5369640919999998</c:v>
              </c:pt>
              <c:pt idx="29">
                <c:v>-9.3382811216666664</c:v>
              </c:pt>
              <c:pt idx="30">
                <c:v>-13.423742619</c:v>
              </c:pt>
              <c:pt idx="31">
                <c:v>-14.005536383333334</c:v>
              </c:pt>
              <c:pt idx="32">
                <c:v>-10.007235681000001</c:v>
              </c:pt>
              <c:pt idx="33">
                <c:v>-7.7466849726666664</c:v>
              </c:pt>
              <c:pt idx="34">
                <c:v>-7.0554995879999973</c:v>
              </c:pt>
              <c:pt idx="35">
                <c:v>-4.5405510089999979</c:v>
              </c:pt>
              <c:pt idx="36">
                <c:v>-5.0472732823333324</c:v>
              </c:pt>
              <c:pt idx="37">
                <c:v>-5.9547550640000004</c:v>
              </c:pt>
              <c:pt idx="38">
                <c:v>-10.287942889333335</c:v>
              </c:pt>
              <c:pt idx="39">
                <c:v>-8.7923211623333355</c:v>
              </c:pt>
              <c:pt idx="40">
                <c:v>-5.2245501766666669</c:v>
              </c:pt>
              <c:pt idx="41">
                <c:v>-1.9807879926666667</c:v>
              </c:pt>
              <c:pt idx="42">
                <c:v>-1.8393231136666666</c:v>
              </c:pt>
              <c:pt idx="43">
                <c:v>-4.0213425076666667</c:v>
              </c:pt>
              <c:pt idx="44">
                <c:v>-7.8526997576666657</c:v>
              </c:pt>
              <c:pt idx="45">
                <c:v>-10.548134117000002</c:v>
              </c:pt>
              <c:pt idx="46">
                <c:v>-11.048884557666668</c:v>
              </c:pt>
              <c:pt idx="47">
                <c:v>-11.057265975000002</c:v>
              </c:pt>
              <c:pt idx="48">
                <c:v>-10.865637211333334</c:v>
              </c:pt>
              <c:pt idx="49">
                <c:v>-6.9281493133333347</c:v>
              </c:pt>
              <c:pt idx="50">
                <c:v>-6.0401389453333332</c:v>
              </c:pt>
              <c:pt idx="51">
                <c:v>-6.5997220040000002</c:v>
              </c:pt>
              <c:pt idx="52">
                <c:v>-10.932121397666668</c:v>
              </c:pt>
              <c:pt idx="53">
                <c:v>-13.793441883999998</c:v>
              </c:pt>
              <c:pt idx="54">
                <c:v>-13.790239496333333</c:v>
              </c:pt>
              <c:pt idx="55">
                <c:v>-10.828475245666667</c:v>
              </c:pt>
              <c:pt idx="56">
                <c:v>-6.7984084333333321</c:v>
              </c:pt>
              <c:pt idx="57">
                <c:v>-4.6363719326666661</c:v>
              </c:pt>
              <c:pt idx="58">
                <c:v>-6.5345781399999998</c:v>
              </c:pt>
              <c:pt idx="59">
                <c:v>-6.678461762333332</c:v>
              </c:pt>
              <c:pt idx="60">
                <c:v>-6.0373201389999993</c:v>
              </c:pt>
              <c:pt idx="61">
                <c:v>-5.5930314369999996</c:v>
              </c:pt>
              <c:pt idx="62">
                <c:v>-5.6350153970000001</c:v>
              </c:pt>
              <c:pt idx="63">
                <c:v>-3.7760485103333328</c:v>
              </c:pt>
              <c:pt idx="64">
                <c:v>-4.8316068969999995</c:v>
              </c:pt>
              <c:pt idx="65">
                <c:v>-2.4230381126666658</c:v>
              </c:pt>
              <c:pt idx="66">
                <c:v>-6.1401521919999995</c:v>
              </c:pt>
              <c:pt idx="67">
                <c:v>-7.5261412163333334</c:v>
              </c:pt>
              <c:pt idx="68">
                <c:v>-8.0207183909999991</c:v>
              </c:pt>
              <c:pt idx="69">
                <c:v>-9.802631660333331</c:v>
              </c:pt>
              <c:pt idx="70">
                <c:v>-9.5760457646666648</c:v>
              </c:pt>
              <c:pt idx="71">
                <c:v>-12.079445408666666</c:v>
              </c:pt>
              <c:pt idx="72">
                <c:v>-11.180849203666668</c:v>
              </c:pt>
              <c:pt idx="73">
                <c:v>-10.884334572999999</c:v>
              </c:pt>
              <c:pt idx="74">
                <c:v>-11.962416169333332</c:v>
              </c:pt>
              <c:pt idx="75">
                <c:v>-9.3757105516666659</c:v>
              </c:pt>
              <c:pt idx="76">
                <c:v>-7.148846006555555</c:v>
              </c:pt>
              <c:pt idx="77">
                <c:v>-4.4290004464444435</c:v>
              </c:pt>
              <c:pt idx="78">
                <c:v>-3.3701805963333329</c:v>
              </c:pt>
              <c:pt idx="79">
                <c:v>-2.0648469236666664</c:v>
              </c:pt>
              <c:pt idx="80">
                <c:v>-1.6375973986666665</c:v>
              </c:pt>
              <c:pt idx="81">
                <c:v>0.20381958333333353</c:v>
              </c:pt>
              <c:pt idx="82">
                <c:v>0.65135599766666719</c:v>
              </c:pt>
              <c:pt idx="83">
                <c:v>1.0911391410000004</c:v>
              </c:pt>
              <c:pt idx="84">
                <c:v>-4.6487839999999725E-2</c:v>
              </c:pt>
              <c:pt idx="85">
                <c:v>-0.56777613966666618</c:v>
              </c:pt>
              <c:pt idx="86">
                <c:v>0.22305828100000014</c:v>
              </c:pt>
              <c:pt idx="87">
                <c:v>-0.9889339876666664</c:v>
              </c:pt>
              <c:pt idx="88">
                <c:v>-1.0736606086666665</c:v>
              </c:pt>
              <c:pt idx="89">
                <c:v>-2.9907478219999994</c:v>
              </c:pt>
              <c:pt idx="90">
                <c:v>-2.2732799589999999</c:v>
              </c:pt>
              <c:pt idx="91">
                <c:v>-2.3875014939999999</c:v>
              </c:pt>
              <c:pt idx="92">
                <c:v>-0.90122698433333293</c:v>
              </c:pt>
              <c:pt idx="93">
                <c:v>-0.4870406576666661</c:v>
              </c:pt>
              <c:pt idx="94">
                <c:v>-0.38172089466666659</c:v>
              </c:pt>
              <c:pt idx="95">
                <c:v>-1.0468196026666667</c:v>
              </c:pt>
              <c:pt idx="96">
                <c:v>-4.2448344833333342</c:v>
              </c:pt>
              <c:pt idx="97">
                <c:v>-6.2975560046666672</c:v>
              </c:pt>
              <c:pt idx="98">
                <c:v>-8.5293840593333332</c:v>
              </c:pt>
              <c:pt idx="99">
                <c:v>-9.3102862066666674</c:v>
              </c:pt>
              <c:pt idx="100">
                <c:v>-9.3939351210000002</c:v>
              </c:pt>
              <c:pt idx="101">
                <c:v>-9.1011543653333344</c:v>
              </c:pt>
              <c:pt idx="102">
                <c:v>-8.2220746160000004</c:v>
              </c:pt>
              <c:pt idx="103">
                <c:v>-8.9224292746666674</c:v>
              </c:pt>
              <c:pt idx="104">
                <c:v>-9.6951197256666664</c:v>
              </c:pt>
              <c:pt idx="105">
                <c:v>-10.991247079666666</c:v>
              </c:pt>
              <c:pt idx="106">
                <c:v>-12.002837485999999</c:v>
              </c:pt>
              <c:pt idx="107">
                <c:v>-13.359750675666666</c:v>
              </c:pt>
              <c:pt idx="108">
                <c:v>-13.071486895666665</c:v>
              </c:pt>
              <c:pt idx="109">
                <c:v>-12.431962903333334</c:v>
              </c:pt>
              <c:pt idx="110">
                <c:v>-11.293740774</c:v>
              </c:pt>
              <c:pt idx="111">
                <c:v>-10.877876936</c:v>
              </c:pt>
              <c:pt idx="112">
                <c:v>-11.418406694</c:v>
              </c:pt>
              <c:pt idx="113">
                <c:v>-11.266594470999999</c:v>
              </c:pt>
              <c:pt idx="114">
                <c:v>-10.644696337666668</c:v>
              </c:pt>
              <c:pt idx="115">
                <c:v>-9.7763907119999995</c:v>
              </c:pt>
              <c:pt idx="116">
                <c:v>-10.625407968666668</c:v>
              </c:pt>
              <c:pt idx="117">
                <c:v>-10.935231905000002</c:v>
              </c:pt>
              <c:pt idx="118">
                <c:v>-12.325481364666667</c:v>
              </c:pt>
              <c:pt idx="119">
                <c:v>-12.565437745999999</c:v>
              </c:pt>
              <c:pt idx="120">
                <c:v>-14.207551949999997</c:v>
              </c:pt>
              <c:pt idx="121">
                <c:v>-13.899423705333332</c:v>
              </c:pt>
              <c:pt idx="122">
                <c:v>-13.420126156666667</c:v>
              </c:pt>
              <c:pt idx="123">
                <c:v>-12.587112221666667</c:v>
              </c:pt>
              <c:pt idx="124">
                <c:v>-12.57653964</c:v>
              </c:pt>
              <c:pt idx="125">
                <c:v>-11.621547916333334</c:v>
              </c:pt>
              <c:pt idx="126">
                <c:v>-10.372709663333334</c:v>
              </c:pt>
              <c:pt idx="127">
                <c:v>-8.0811855603333331</c:v>
              </c:pt>
              <c:pt idx="128">
                <c:v>-7.0117096173333335</c:v>
              </c:pt>
              <c:pt idx="129">
                <c:v>-5.8179210390000007</c:v>
              </c:pt>
              <c:pt idx="130">
                <c:v>-5.2963952053333321</c:v>
              </c:pt>
              <c:pt idx="131">
                <c:v>-4.2745280999999986</c:v>
              </c:pt>
              <c:pt idx="132">
                <c:v>-1.9210354679999995</c:v>
              </c:pt>
              <c:pt idx="133">
                <c:v>-0.34248183566666662</c:v>
              </c:pt>
              <c:pt idx="134">
                <c:v>0.51799395066666687</c:v>
              </c:pt>
              <c:pt idx="135">
                <c:v>0.26400333400000026</c:v>
              </c:pt>
              <c:pt idx="136">
                <c:v>1.5062552113333336</c:v>
              </c:pt>
              <c:pt idx="137">
                <c:v>1.7139255953333337</c:v>
              </c:pt>
              <c:pt idx="138">
                <c:v>0.90535243933333376</c:v>
              </c:pt>
              <c:pt idx="139">
                <c:v>-9.6015359666666564E-2</c:v>
              </c:pt>
              <c:pt idx="140">
                <c:v>0.5790558823333336</c:v>
              </c:pt>
              <c:pt idx="141">
                <c:v>1.0618223186666673</c:v>
              </c:pt>
              <c:pt idx="142">
                <c:v>2.9825326680000011</c:v>
              </c:pt>
              <c:pt idx="143">
                <c:v>1.8627579656666675</c:v>
              </c:pt>
              <c:pt idx="144">
                <c:v>3.1632044186666675</c:v>
              </c:pt>
              <c:pt idx="145">
                <c:v>1.0679739463333335</c:v>
              </c:pt>
              <c:pt idx="146">
                <c:v>2.0439999036666667</c:v>
              </c:pt>
              <c:pt idx="147">
                <c:v>1.3455280636666671</c:v>
              </c:pt>
              <c:pt idx="148">
                <c:v>3.8274669952222227</c:v>
              </c:pt>
              <c:pt idx="149">
                <c:v>3.7909382547777786</c:v>
              </c:pt>
              <c:pt idx="150">
                <c:v>4.9914451396666673</c:v>
              </c:pt>
              <c:pt idx="151">
                <c:v>3.1806528479999998</c:v>
              </c:pt>
              <c:pt idx="152">
                <c:v>3.2856950166666667</c:v>
              </c:pt>
              <c:pt idx="153">
                <c:v>2.3133571096666667</c:v>
              </c:pt>
              <c:pt idx="154">
                <c:v>2.66962915</c:v>
              </c:pt>
              <c:pt idx="155">
                <c:v>2.8824145973333333</c:v>
              </c:pt>
              <c:pt idx="156">
                <c:v>2.5320613966666667</c:v>
              </c:pt>
              <c:pt idx="157">
                <c:v>2.9660849723333329</c:v>
              </c:pt>
              <c:pt idx="158">
                <c:v>2.7546701186666667</c:v>
              </c:pt>
              <c:pt idx="159">
                <c:v>3.5482604316666673</c:v>
              </c:pt>
              <c:pt idx="160">
                <c:v>0.89076887800000026</c:v>
              </c:pt>
              <c:pt idx="161">
                <c:v>1.4985114630000005</c:v>
              </c:pt>
              <c:pt idx="162">
                <c:v>1.2718393203333334</c:v>
              </c:pt>
              <c:pt idx="163">
                <c:v>3.2729496499999997</c:v>
              </c:pt>
              <c:pt idx="164">
                <c:v>2.6230815276666668</c:v>
              </c:pt>
              <c:pt idx="165">
                <c:v>2.6287428476666665</c:v>
              </c:pt>
              <c:pt idx="166">
                <c:v>2.4199566259999998</c:v>
              </c:pt>
              <c:pt idx="167">
                <c:v>3.9474018349999995</c:v>
              </c:pt>
              <c:pt idx="168">
                <c:v>4.5911097986666656</c:v>
              </c:pt>
              <c:pt idx="169">
                <c:v>5.3184746699999996</c:v>
              </c:pt>
              <c:pt idx="170">
                <c:v>4.9530585839999999</c:v>
              </c:pt>
              <c:pt idx="171">
                <c:v>4.5236022706666663</c:v>
              </c:pt>
              <c:pt idx="172">
                <c:v>4.7599651573333324</c:v>
              </c:pt>
              <c:pt idx="173">
                <c:v>4.5293643023333336</c:v>
              </c:pt>
              <c:pt idx="174">
                <c:v>5.4489834936666668</c:v>
              </c:pt>
              <c:pt idx="175">
                <c:v>6.1681136796666651</c:v>
              </c:pt>
              <c:pt idx="176">
                <c:v>7.6782747129999995</c:v>
              </c:pt>
              <c:pt idx="177">
                <c:v>9.3602189116666654</c:v>
              </c:pt>
              <c:pt idx="178">
                <c:v>10.779875315333333</c:v>
              </c:pt>
              <c:pt idx="179">
                <c:v>10.948906569666667</c:v>
              </c:pt>
              <c:pt idx="180">
                <c:v>10.201699007666667</c:v>
              </c:pt>
              <c:pt idx="181">
                <c:v>9.8635158596666681</c:v>
              </c:pt>
              <c:pt idx="182">
                <c:v>8.8016884099999988</c:v>
              </c:pt>
              <c:pt idx="183">
                <c:v>9.0284721910000005</c:v>
              </c:pt>
              <c:pt idx="184">
                <c:v>8.8840132113333325</c:v>
              </c:pt>
              <c:pt idx="185">
                <c:v>10.063786714333332</c:v>
              </c:pt>
              <c:pt idx="186">
                <c:v>10.725575229666667</c:v>
              </c:pt>
              <c:pt idx="187">
                <c:v>9.9471295479999995</c:v>
              </c:pt>
            </c:numLit>
          </c:val>
          <c:smooth val="0"/>
        </c:ser>
        <c:dLbls>
          <c:showLegendKey val="0"/>
          <c:showVal val="0"/>
          <c:showCatName val="0"/>
          <c:showSerName val="0"/>
          <c:showPercent val="0"/>
          <c:showBubbleSize val="0"/>
        </c:dLbls>
        <c:marker val="1"/>
        <c:smooth val="0"/>
        <c:axId val="65582592"/>
        <c:axId val="65584128"/>
      </c:lineChart>
      <c:catAx>
        <c:axId val="655825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65584128"/>
        <c:crosses val="autoZero"/>
        <c:auto val="1"/>
        <c:lblAlgn val="ctr"/>
        <c:lblOffset val="100"/>
        <c:tickLblSkip val="1"/>
        <c:tickMarkSkip val="1"/>
        <c:noMultiLvlLbl val="0"/>
      </c:catAx>
      <c:valAx>
        <c:axId val="65584128"/>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5582592"/>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Chéquia</c:v>
                </c:pt>
                <c:pt idx="4">
                  <c:v>Chipre</c:v>
                </c:pt>
                <c:pt idx="5">
                  <c:v>Croácia</c:v>
                </c:pt>
                <c:pt idx="6">
                  <c:v>Eslováquia</c:v>
                </c:pt>
                <c:pt idx="7">
                  <c:v>Eslovénia</c:v>
                </c:pt>
                <c:pt idx="8">
                  <c:v>Espanha</c:v>
                </c:pt>
                <c:pt idx="9">
                  <c:v>Estónia</c:v>
                </c:pt>
                <c:pt idx="10">
                  <c:v>Finlândia</c:v>
                </c:pt>
                <c:pt idx="11">
                  <c:v>França</c:v>
                </c:pt>
                <c:pt idx="12">
                  <c:v>Grécia</c:v>
                </c:pt>
                <c:pt idx="13">
                  <c:v>Países Baixos</c:v>
                </c:pt>
                <c:pt idx="14">
                  <c:v>Irlanda</c:v>
                </c:pt>
                <c:pt idx="15">
                  <c:v>Itália</c:v>
                </c:pt>
                <c:pt idx="16">
                  <c:v>Luxemburgo</c:v>
                </c:pt>
                <c:pt idx="17">
                  <c:v>Malta</c:v>
                </c:pt>
                <c:pt idx="18">
                  <c:v>Portugal</c:v>
                </c:pt>
              </c:strCache>
            </c:strRef>
          </c:cat>
          <c:val>
            <c:numRef>
              <c:f>'22destaque'!$I$9:$I$27</c:f>
              <c:numCache>
                <c:formatCode>#,##0.00</c:formatCode>
                <c:ptCount val="19"/>
                <c:pt idx="0">
                  <c:v>0.76315789473684215</c:v>
                </c:pt>
                <c:pt idx="1">
                  <c:v>0.8035714285714286</c:v>
                </c:pt>
                <c:pt idx="2">
                  <c:v>1</c:v>
                </c:pt>
                <c:pt idx="3">
                  <c:v>1.5882352941176472</c:v>
                </c:pt>
                <c:pt idx="4">
                  <c:v>1.0987654320987654</c:v>
                </c:pt>
                <c:pt idx="5">
                  <c:v>1.1038961038961039</c:v>
                </c:pt>
                <c:pt idx="6">
                  <c:v>1.2931034482758621</c:v>
                </c:pt>
                <c:pt idx="7">
                  <c:v>1.08</c:v>
                </c:pt>
                <c:pt idx="8">
                  <c:v>1.2148148148148148</c:v>
                </c:pt>
                <c:pt idx="9">
                  <c:v>0.91803278688524592</c:v>
                </c:pt>
                <c:pt idx="10">
                  <c:v>1.028169014084507</c:v>
                </c:pt>
                <c:pt idx="11">
                  <c:v>1</c:v>
                </c:pt>
                <c:pt idx="12">
                  <c:v>1.5799999999999998</c:v>
                </c:pt>
                <c:pt idx="13">
                  <c:v>1.0277777777777779</c:v>
                </c:pt>
                <c:pt idx="14">
                  <c:v>0.89090909090909098</c:v>
                </c:pt>
                <c:pt idx="15">
                  <c:v>1.2291666666666667</c:v>
                </c:pt>
                <c:pt idx="16">
                  <c:v>1.1276595744680851</c:v>
                </c:pt>
                <c:pt idx="17">
                  <c:v>1.0833333333333333</c:v>
                </c:pt>
                <c:pt idx="18">
                  <c:v>1.1612903225806452</c:v>
                </c:pt>
              </c:numCache>
            </c:numRef>
          </c:val>
        </c:ser>
        <c:dLbls>
          <c:showLegendKey val="0"/>
          <c:showVal val="0"/>
          <c:showCatName val="0"/>
          <c:showSerName val="0"/>
          <c:showPercent val="0"/>
          <c:showBubbleSize val="0"/>
        </c:dLbls>
        <c:axId val="65668224"/>
        <c:axId val="65669760"/>
      </c:radarChart>
      <c:catAx>
        <c:axId val="6566822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65669760"/>
        <c:crosses val="autoZero"/>
        <c:auto val="0"/>
        <c:lblAlgn val="ctr"/>
        <c:lblOffset val="100"/>
        <c:noMultiLvlLbl val="0"/>
      </c:catAx>
      <c:valAx>
        <c:axId val="6566976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6566822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2275426</xdr:colOff>
      <xdr:row>56</xdr:row>
      <xdr:rowOff>171522</xdr:rowOff>
    </xdr:to>
    <xdr:grpSp>
      <xdr:nvGrpSpPr>
        <xdr:cNvPr id="19" name="Grupo 18"/>
        <xdr:cNvGrpSpPr/>
      </xdr:nvGrpSpPr>
      <xdr:grpSpPr>
        <a:xfrm>
          <a:off x="3257551" y="6162672"/>
          <a:ext cx="3675600" cy="3819600"/>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5924550"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5924550" y="0"/>
          <a:ext cx="5739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5924550" y="0"/>
          <a:ext cx="5739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200775"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5996940"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142875</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76950"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0</xdr:row>
      <xdr:rowOff>0</xdr:rowOff>
    </xdr:from>
    <xdr:to>
      <xdr:col>3</xdr:col>
      <xdr:colOff>431073</xdr:colOff>
      <xdr:row>1</xdr:row>
      <xdr:rowOff>8550</xdr:rowOff>
    </xdr:to>
    <xdr:grpSp>
      <xdr:nvGrpSpPr>
        <xdr:cNvPr id="28" name="Grupo 27"/>
        <xdr:cNvGrpSpPr/>
      </xdr:nvGrpSpPr>
      <xdr:grpSpPr>
        <a:xfrm>
          <a:off x="57150" y="0"/>
          <a:ext cx="6501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c:userShapes xmlns:c="http://schemas.openxmlformats.org/drawingml/2006/chart">
  <cdr:relSizeAnchor xmlns:cdr="http://schemas.openxmlformats.org/drawingml/2006/chartDrawing">
    <cdr:from>
      <cdr:x>0.3113</cdr:x>
      <cdr:y>0.29984</cdr:y>
    </cdr:from>
    <cdr:to>
      <cdr:x>0.7665</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981447" y="5197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0.7254</cdr:x>
      <cdr:y>0.5683</cdr:y>
    </cdr:from>
    <cdr:to>
      <cdr:x>0.97883</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73208" y="985170"/>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0.79518</cdr:x>
      <cdr:y>0.3371</cdr:y>
    </cdr:from>
    <cdr:to>
      <cdr:x>0.85241</cdr:x>
      <cdr:y>0.37097</cdr:y>
    </cdr:to>
    <cdr:sp macro="" textlink="">
      <cdr:nvSpPr>
        <cdr:cNvPr id="4" name="Conexão recta unidireccional 3"/>
        <cdr:cNvSpPr/>
      </cdr:nvSpPr>
      <cdr:spPr>
        <a:xfrm xmlns:a="http://schemas.openxmlformats.org/drawingml/2006/main" flipH="1" flipV="1">
          <a:off x="2514599" y="597226"/>
          <a:ext cx="180975" cy="5999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0.77204</cdr:x>
      <cdr:y>0.14835</cdr:y>
    </cdr:from>
    <cdr:to>
      <cdr:x>0.81155</cdr:x>
      <cdr:y>0.22527</cdr:y>
    </cdr:to>
    <cdr:sp macro="" textlink="">
      <cdr:nvSpPr>
        <cdr:cNvPr id="1888257" name="Line 1"/>
        <cdr:cNvSpPr>
          <a:spLocks xmlns:a="http://schemas.openxmlformats.org/drawingml/2006/main" noChangeShapeType="1"/>
        </cdr:cNvSpPr>
      </cdr:nvSpPr>
      <cdr:spPr bwMode="auto">
        <a:xfrm xmlns:a="http://schemas.openxmlformats.org/drawingml/2006/main" flipH="1">
          <a:off x="2419350" y="257175"/>
          <a:ext cx="12382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8" name="Grupo 7"/>
        <xdr:cNvGrpSpPr/>
      </xdr:nvGrpSpPr>
      <xdr:grpSpPr>
        <a:xfrm>
          <a:off x="61150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9980" y="0"/>
          <a:ext cx="642714" cy="174565"/>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43625"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sess.gov.pt/estatistica/acidentes/index.php"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sheetPr>
  <dimension ref="A1:L61"/>
  <sheetViews>
    <sheetView tabSelected="1" showRuler="0" zoomScaleNormal="100" workbookViewId="0"/>
  </sheetViews>
  <sheetFormatPr defaultRowHeight="12.75" x14ac:dyDescent="0.2"/>
  <cols>
    <col min="1" max="1" width="1.42578125" style="131" customWidth="1"/>
    <col min="2" max="2" width="2.5703125" style="131" customWidth="1"/>
    <col min="3" max="3" width="16.28515625" style="131" customWidth="1"/>
    <col min="4" max="4" width="22.28515625" style="131" customWidth="1"/>
    <col min="5" max="5" width="2.5703125" style="255" customWidth="1"/>
    <col min="6" max="6" width="1" style="131" customWidth="1"/>
    <col min="7" max="7" width="14" style="131" customWidth="1"/>
    <col min="8" max="8" width="5.5703125" style="131" customWidth="1"/>
    <col min="9" max="9" width="4.140625" style="131" customWidth="1"/>
    <col min="10" max="10" width="34.5703125" style="131" customWidth="1"/>
    <col min="11" max="11" width="2.42578125" style="131" customWidth="1"/>
    <col min="12" max="12" width="1.42578125" style="131" customWidth="1"/>
    <col min="13" max="16384" width="9.140625" style="131"/>
  </cols>
  <sheetData>
    <row r="1" spans="1:12" ht="7.5" customHeight="1" x14ac:dyDescent="0.2">
      <c r="A1" s="269"/>
      <c r="B1" s="266"/>
      <c r="C1" s="266"/>
      <c r="D1" s="266"/>
      <c r="E1" s="731"/>
      <c r="F1" s="266"/>
      <c r="G1" s="266"/>
      <c r="H1" s="266"/>
      <c r="I1" s="266"/>
      <c r="J1" s="266"/>
      <c r="K1" s="266"/>
      <c r="L1" s="266"/>
    </row>
    <row r="2" spans="1:12" ht="17.25" customHeight="1" x14ac:dyDescent="0.2">
      <c r="A2" s="269"/>
      <c r="B2" s="247"/>
      <c r="C2" s="248"/>
      <c r="D2" s="248"/>
      <c r="E2" s="732"/>
      <c r="F2" s="248"/>
      <c r="G2" s="248"/>
      <c r="H2" s="248"/>
      <c r="I2" s="249"/>
      <c r="J2" s="250"/>
      <c r="K2" s="250"/>
      <c r="L2" s="269"/>
    </row>
    <row r="3" spans="1:12" x14ac:dyDescent="0.2">
      <c r="A3" s="269"/>
      <c r="B3" s="247"/>
      <c r="C3" s="248"/>
      <c r="D3" s="248"/>
      <c r="E3" s="732"/>
      <c r="F3" s="248"/>
      <c r="G3" s="248"/>
      <c r="H3" s="248"/>
      <c r="I3" s="249"/>
      <c r="J3" s="247"/>
      <c r="K3" s="250"/>
      <c r="L3" s="269"/>
    </row>
    <row r="4" spans="1:12" ht="33.75" customHeight="1" x14ac:dyDescent="0.2">
      <c r="A4" s="269"/>
      <c r="B4" s="247"/>
      <c r="C4" s="1454" t="s">
        <v>423</v>
      </c>
      <c r="D4" s="1454"/>
      <c r="E4" s="1454"/>
      <c r="F4" s="1454"/>
      <c r="G4" s="924"/>
      <c r="H4" s="249"/>
      <c r="I4" s="249"/>
      <c r="J4" s="251" t="s">
        <v>35</v>
      </c>
      <c r="K4" s="247"/>
      <c r="L4" s="269"/>
    </row>
    <row r="5" spans="1:12" s="136" customFormat="1" ht="12.75" customHeight="1" x14ac:dyDescent="0.2">
      <c r="A5" s="271"/>
      <c r="B5" s="1455"/>
      <c r="C5" s="1455"/>
      <c r="D5" s="1455"/>
      <c r="E5" s="1455"/>
      <c r="F5" s="266"/>
      <c r="G5" s="252"/>
      <c r="H5" s="252"/>
      <c r="I5" s="252"/>
      <c r="J5" s="253"/>
      <c r="K5" s="254"/>
      <c r="L5" s="269"/>
    </row>
    <row r="6" spans="1:12" ht="12.75" customHeight="1" x14ac:dyDescent="0.2">
      <c r="A6" s="269"/>
      <c r="B6" s="269"/>
      <c r="C6" s="266"/>
      <c r="D6" s="266"/>
      <c r="E6" s="731"/>
      <c r="F6" s="266"/>
      <c r="G6" s="252"/>
      <c r="H6" s="252"/>
      <c r="I6" s="252"/>
      <c r="J6" s="253"/>
      <c r="K6" s="254"/>
      <c r="L6" s="269"/>
    </row>
    <row r="7" spans="1:12" ht="12.75" customHeight="1" x14ac:dyDescent="0.2">
      <c r="A7" s="269"/>
      <c r="B7" s="269"/>
      <c r="C7" s="266"/>
      <c r="D7" s="266"/>
      <c r="E7" s="731"/>
      <c r="F7" s="266"/>
      <c r="G7" s="252"/>
      <c r="H7" s="252"/>
      <c r="I7" s="265"/>
      <c r="J7" s="253"/>
      <c r="K7" s="254"/>
      <c r="L7" s="269"/>
    </row>
    <row r="8" spans="1:12" ht="12.75" customHeight="1" x14ac:dyDescent="0.2">
      <c r="A8" s="269"/>
      <c r="B8" s="269"/>
      <c r="C8" s="266"/>
      <c r="D8" s="266"/>
      <c r="E8" s="731"/>
      <c r="F8" s="266"/>
      <c r="G8" s="252"/>
      <c r="H8" s="252"/>
      <c r="I8" s="265"/>
      <c r="J8" s="253"/>
      <c r="K8" s="254"/>
      <c r="L8" s="269"/>
    </row>
    <row r="9" spans="1:12" ht="12.75" customHeight="1" x14ac:dyDescent="0.2">
      <c r="A9" s="269"/>
      <c r="B9" s="269"/>
      <c r="C9" s="266"/>
      <c r="D9" s="266"/>
      <c r="E9" s="731"/>
      <c r="F9" s="266"/>
      <c r="G9" s="252"/>
      <c r="H9" s="252"/>
      <c r="I9" s="265"/>
      <c r="J9" s="253"/>
      <c r="K9" s="254"/>
      <c r="L9" s="269"/>
    </row>
    <row r="10" spans="1:12" ht="12.75" customHeight="1" x14ac:dyDescent="0.2">
      <c r="A10" s="269"/>
      <c r="B10" s="269"/>
      <c r="C10" s="266"/>
      <c r="D10" s="266"/>
      <c r="E10" s="731"/>
      <c r="F10" s="266"/>
      <c r="G10" s="252"/>
      <c r="H10" s="252"/>
      <c r="I10" s="252"/>
      <c r="J10" s="253"/>
      <c r="K10" s="254"/>
      <c r="L10" s="269"/>
    </row>
    <row r="11" spans="1:12" ht="12.75" customHeight="1" x14ac:dyDescent="0.2">
      <c r="A11" s="269"/>
      <c r="B11" s="269"/>
      <c r="C11" s="266"/>
      <c r="D11" s="266"/>
      <c r="E11" s="731"/>
      <c r="F11" s="266"/>
      <c r="G11" s="252"/>
      <c r="H11" s="252"/>
      <c r="I11" s="252"/>
      <c r="J11" s="253"/>
      <c r="K11" s="254"/>
      <c r="L11" s="269"/>
    </row>
    <row r="12" spans="1:12" ht="12.75" customHeight="1" x14ac:dyDescent="0.2">
      <c r="A12" s="269"/>
      <c r="B12" s="269"/>
      <c r="C12" s="266"/>
      <c r="D12" s="266"/>
      <c r="E12" s="731"/>
      <c r="F12" s="266"/>
      <c r="G12" s="252"/>
      <c r="H12" s="252"/>
      <c r="I12" s="252"/>
      <c r="J12" s="253"/>
      <c r="K12" s="254"/>
      <c r="L12" s="269"/>
    </row>
    <row r="13" spans="1:12" x14ac:dyDescent="0.2">
      <c r="A13" s="269"/>
      <c r="B13" s="269"/>
      <c r="C13" s="266"/>
      <c r="D13" s="266"/>
      <c r="E13" s="731"/>
      <c r="F13" s="266"/>
      <c r="G13" s="252"/>
      <c r="H13" s="252"/>
      <c r="I13" s="252"/>
      <c r="J13" s="253"/>
      <c r="K13" s="254"/>
      <c r="L13" s="269"/>
    </row>
    <row r="14" spans="1:12" x14ac:dyDescent="0.2">
      <c r="A14" s="269"/>
      <c r="B14" s="283" t="s">
        <v>27</v>
      </c>
      <c r="C14" s="281"/>
      <c r="D14" s="281"/>
      <c r="E14" s="733"/>
      <c r="F14" s="266"/>
      <c r="G14" s="252"/>
      <c r="H14" s="252"/>
      <c r="I14" s="252"/>
      <c r="J14" s="253"/>
      <c r="K14" s="254"/>
      <c r="L14" s="269"/>
    </row>
    <row r="15" spans="1:12" ht="13.5" thickBot="1" x14ac:dyDescent="0.25">
      <c r="A15" s="269"/>
      <c r="B15" s="269"/>
      <c r="C15" s="266"/>
      <c r="D15" s="266"/>
      <c r="E15" s="731"/>
      <c r="F15" s="266"/>
      <c r="G15" s="252"/>
      <c r="H15" s="252"/>
      <c r="I15" s="252"/>
      <c r="J15" s="253"/>
      <c r="K15" s="254"/>
      <c r="L15" s="269"/>
    </row>
    <row r="16" spans="1:12" ht="13.5" thickBot="1" x14ac:dyDescent="0.25">
      <c r="A16" s="269"/>
      <c r="B16" s="288"/>
      <c r="C16" s="277" t="s">
        <v>21</v>
      </c>
      <c r="D16" s="277"/>
      <c r="E16" s="734">
        <v>3</v>
      </c>
      <c r="F16" s="266"/>
      <c r="G16" s="252"/>
      <c r="H16" s="252"/>
      <c r="I16" s="252"/>
      <c r="J16" s="253"/>
      <c r="K16" s="254"/>
      <c r="L16" s="269"/>
    </row>
    <row r="17" spans="1:12" ht="13.5" thickBot="1" x14ac:dyDescent="0.25">
      <c r="A17" s="269"/>
      <c r="B17" s="269"/>
      <c r="C17" s="282"/>
      <c r="D17" s="282"/>
      <c r="E17" s="735"/>
      <c r="F17" s="266"/>
      <c r="G17" s="252"/>
      <c r="H17" s="252"/>
      <c r="I17" s="252"/>
      <c r="J17" s="253"/>
      <c r="K17" s="254"/>
      <c r="L17" s="269"/>
    </row>
    <row r="18" spans="1:12" ht="13.5" thickBot="1" x14ac:dyDescent="0.25">
      <c r="A18" s="269"/>
      <c r="B18" s="288"/>
      <c r="C18" s="277" t="s">
        <v>33</v>
      </c>
      <c r="D18" s="277"/>
      <c r="E18" s="736">
        <v>4</v>
      </c>
      <c r="F18" s="266"/>
      <c r="G18" s="252"/>
      <c r="H18" s="252"/>
      <c r="I18" s="252"/>
      <c r="J18" s="253"/>
      <c r="K18" s="254"/>
      <c r="L18" s="269"/>
    </row>
    <row r="19" spans="1:12" ht="13.5" thickBot="1" x14ac:dyDescent="0.25">
      <c r="A19" s="269"/>
      <c r="B19" s="270"/>
      <c r="C19" s="276"/>
      <c r="D19" s="276"/>
      <c r="E19" s="737"/>
      <c r="F19" s="266"/>
      <c r="G19" s="252"/>
      <c r="H19" s="252"/>
      <c r="I19" s="252"/>
      <c r="J19" s="253"/>
      <c r="K19" s="254"/>
      <c r="L19" s="269"/>
    </row>
    <row r="20" spans="1:12" ht="13.5" customHeight="1" thickBot="1" x14ac:dyDescent="0.25">
      <c r="A20" s="269"/>
      <c r="B20" s="287"/>
      <c r="C20" s="1449" t="s">
        <v>32</v>
      </c>
      <c r="D20" s="1448"/>
      <c r="E20" s="736">
        <v>6</v>
      </c>
      <c r="F20" s="266"/>
      <c r="G20" s="252"/>
      <c r="H20" s="252"/>
      <c r="I20" s="252"/>
      <c r="J20" s="253"/>
      <c r="K20" s="254"/>
      <c r="L20" s="269"/>
    </row>
    <row r="21" spans="1:12" x14ac:dyDescent="0.2">
      <c r="A21" s="269"/>
      <c r="B21" s="279"/>
      <c r="C21" s="1443" t="s">
        <v>2</v>
      </c>
      <c r="D21" s="1443"/>
      <c r="E21" s="735">
        <v>6</v>
      </c>
      <c r="F21" s="266"/>
      <c r="G21" s="252"/>
      <c r="H21" s="252"/>
      <c r="I21" s="252"/>
      <c r="J21" s="253"/>
      <c r="K21" s="254"/>
      <c r="L21" s="269"/>
    </row>
    <row r="22" spans="1:12" x14ac:dyDescent="0.2">
      <c r="A22" s="269"/>
      <c r="B22" s="279"/>
      <c r="C22" s="1443" t="s">
        <v>13</v>
      </c>
      <c r="D22" s="1443"/>
      <c r="E22" s="735">
        <v>7</v>
      </c>
      <c r="F22" s="266"/>
      <c r="G22" s="252"/>
      <c r="H22" s="252"/>
      <c r="I22" s="252"/>
      <c r="J22" s="253"/>
      <c r="K22" s="254"/>
      <c r="L22" s="269"/>
    </row>
    <row r="23" spans="1:12" x14ac:dyDescent="0.2">
      <c r="A23" s="269"/>
      <c r="B23" s="279"/>
      <c r="C23" s="1443" t="s">
        <v>7</v>
      </c>
      <c r="D23" s="1443"/>
      <c r="E23" s="735">
        <v>8</v>
      </c>
      <c r="F23" s="266"/>
      <c r="G23" s="252"/>
      <c r="H23" s="252"/>
      <c r="I23" s="252"/>
      <c r="J23" s="253"/>
      <c r="K23" s="254"/>
      <c r="L23" s="269"/>
    </row>
    <row r="24" spans="1:12" x14ac:dyDescent="0.2">
      <c r="A24" s="269"/>
      <c r="B24" s="280"/>
      <c r="C24" s="1443" t="s">
        <v>398</v>
      </c>
      <c r="D24" s="1443"/>
      <c r="E24" s="735">
        <v>9</v>
      </c>
      <c r="F24" s="266"/>
      <c r="G24" s="256"/>
      <c r="H24" s="252"/>
      <c r="I24" s="252"/>
      <c r="J24" s="253"/>
      <c r="K24" s="254"/>
      <c r="L24" s="269"/>
    </row>
    <row r="25" spans="1:12" ht="22.5" customHeight="1" x14ac:dyDescent="0.2">
      <c r="A25" s="269"/>
      <c r="B25" s="272"/>
      <c r="C25" s="1444" t="s">
        <v>28</v>
      </c>
      <c r="D25" s="1444"/>
      <c r="E25" s="735">
        <v>10</v>
      </c>
      <c r="F25" s="266"/>
      <c r="G25" s="252"/>
      <c r="H25" s="252"/>
      <c r="I25" s="252"/>
      <c r="J25" s="253"/>
      <c r="K25" s="254"/>
      <c r="L25" s="269"/>
    </row>
    <row r="26" spans="1:12" x14ac:dyDescent="0.2">
      <c r="A26" s="269"/>
      <c r="B26" s="272"/>
      <c r="C26" s="1443" t="s">
        <v>25</v>
      </c>
      <c r="D26" s="1443"/>
      <c r="E26" s="735">
        <v>11</v>
      </c>
      <c r="F26" s="266"/>
      <c r="G26" s="252"/>
      <c r="H26" s="252"/>
      <c r="I26" s="252"/>
      <c r="J26" s="253"/>
      <c r="K26" s="254"/>
      <c r="L26" s="269"/>
    </row>
    <row r="27" spans="1:12" ht="12.75" customHeight="1" thickBot="1" x14ac:dyDescent="0.25">
      <c r="A27" s="269"/>
      <c r="B27" s="266"/>
      <c r="C27" s="274"/>
      <c r="D27" s="274"/>
      <c r="E27" s="735"/>
      <c r="F27" s="266"/>
      <c r="G27" s="252"/>
      <c r="H27" s="1450">
        <v>43405</v>
      </c>
      <c r="I27" s="1451"/>
      <c r="J27" s="1451"/>
      <c r="K27" s="256"/>
      <c r="L27" s="269"/>
    </row>
    <row r="28" spans="1:12" ht="13.5" customHeight="1" thickBot="1" x14ac:dyDescent="0.25">
      <c r="A28" s="269"/>
      <c r="B28" s="350"/>
      <c r="C28" s="1447" t="s">
        <v>12</v>
      </c>
      <c r="D28" s="1448"/>
      <c r="E28" s="736">
        <v>12</v>
      </c>
      <c r="F28" s="266"/>
      <c r="G28" s="252"/>
      <c r="H28" s="1451"/>
      <c r="I28" s="1451"/>
      <c r="J28" s="1451"/>
      <c r="K28" s="256"/>
      <c r="L28" s="269"/>
    </row>
    <row r="29" spans="1:12" ht="12.75" hidden="1" customHeight="1" x14ac:dyDescent="0.2">
      <c r="A29" s="269"/>
      <c r="B29" s="267"/>
      <c r="C29" s="1443" t="s">
        <v>45</v>
      </c>
      <c r="D29" s="1443"/>
      <c r="E29" s="735">
        <v>12</v>
      </c>
      <c r="F29" s="266"/>
      <c r="G29" s="252"/>
      <c r="H29" s="1451"/>
      <c r="I29" s="1451"/>
      <c r="J29" s="1451"/>
      <c r="K29" s="256"/>
      <c r="L29" s="269"/>
    </row>
    <row r="30" spans="1:12" ht="22.5" customHeight="1" x14ac:dyDescent="0.2">
      <c r="A30" s="269"/>
      <c r="B30" s="267"/>
      <c r="C30" s="1446" t="s">
        <v>400</v>
      </c>
      <c r="D30" s="1446"/>
      <c r="E30" s="735">
        <v>12</v>
      </c>
      <c r="F30" s="266"/>
      <c r="G30" s="252"/>
      <c r="H30" s="1451"/>
      <c r="I30" s="1451"/>
      <c r="J30" s="1451"/>
      <c r="K30" s="256"/>
      <c r="L30" s="269"/>
    </row>
    <row r="31" spans="1:12" ht="12.75" customHeight="1" thickBot="1" x14ac:dyDescent="0.25">
      <c r="A31" s="269"/>
      <c r="B31" s="272"/>
      <c r="C31" s="278"/>
      <c r="D31" s="278"/>
      <c r="E31" s="737"/>
      <c r="F31" s="266"/>
      <c r="G31" s="252"/>
      <c r="H31" s="1451"/>
      <c r="I31" s="1451"/>
      <c r="J31" s="1451"/>
      <c r="K31" s="256"/>
      <c r="L31" s="269"/>
    </row>
    <row r="32" spans="1:12" ht="13.5" customHeight="1" thickBot="1" x14ac:dyDescent="0.25">
      <c r="A32" s="269"/>
      <c r="B32" s="286"/>
      <c r="C32" s="275" t="s">
        <v>11</v>
      </c>
      <c r="D32" s="275"/>
      <c r="E32" s="736">
        <v>13</v>
      </c>
      <c r="F32" s="266"/>
      <c r="G32" s="252"/>
      <c r="H32" s="1451"/>
      <c r="I32" s="1451"/>
      <c r="J32" s="1451"/>
      <c r="K32" s="256"/>
      <c r="L32" s="269"/>
    </row>
    <row r="33" spans="1:12" ht="12.75" customHeight="1" x14ac:dyDescent="0.2">
      <c r="A33" s="269"/>
      <c r="B33" s="267"/>
      <c r="C33" s="1452" t="s">
        <v>18</v>
      </c>
      <c r="D33" s="1452"/>
      <c r="E33" s="735">
        <v>13</v>
      </c>
      <c r="F33" s="266"/>
      <c r="G33" s="252"/>
      <c r="H33" s="1451"/>
      <c r="I33" s="1451"/>
      <c r="J33" s="1451"/>
      <c r="K33" s="256"/>
      <c r="L33" s="269"/>
    </row>
    <row r="34" spans="1:12" ht="12.75" customHeight="1" x14ac:dyDescent="0.2">
      <c r="A34" s="269"/>
      <c r="B34" s="267"/>
      <c r="C34" s="1445" t="s">
        <v>8</v>
      </c>
      <c r="D34" s="1445"/>
      <c r="E34" s="735">
        <v>14</v>
      </c>
      <c r="F34" s="266"/>
      <c r="G34" s="252"/>
      <c r="H34" s="257"/>
      <c r="I34" s="257"/>
      <c r="J34" s="257"/>
      <c r="K34" s="256"/>
      <c r="L34" s="269"/>
    </row>
    <row r="35" spans="1:12" ht="12.75" customHeight="1" x14ac:dyDescent="0.2">
      <c r="A35" s="269"/>
      <c r="B35" s="267"/>
      <c r="C35" s="1445" t="s">
        <v>26</v>
      </c>
      <c r="D35" s="1445"/>
      <c r="E35" s="735">
        <v>14</v>
      </c>
      <c r="F35" s="266"/>
      <c r="G35" s="252"/>
      <c r="H35" s="257"/>
      <c r="I35" s="257"/>
      <c r="J35" s="257"/>
      <c r="K35" s="256"/>
      <c r="L35" s="269"/>
    </row>
    <row r="36" spans="1:12" ht="12.75" customHeight="1" x14ac:dyDescent="0.2">
      <c r="A36" s="269"/>
      <c r="B36" s="267"/>
      <c r="C36" s="1445" t="s">
        <v>6</v>
      </c>
      <c r="D36" s="1445"/>
      <c r="E36" s="735">
        <v>15</v>
      </c>
      <c r="F36" s="266"/>
      <c r="G36" s="252"/>
      <c r="H36" s="257"/>
      <c r="I36" s="257"/>
      <c r="J36" s="257"/>
      <c r="K36" s="256"/>
      <c r="L36" s="269"/>
    </row>
    <row r="37" spans="1:12" ht="12.75" customHeight="1" x14ac:dyDescent="0.2">
      <c r="A37" s="269"/>
      <c r="B37" s="267"/>
      <c r="C37" s="1452" t="s">
        <v>49</v>
      </c>
      <c r="D37" s="1452"/>
      <c r="E37" s="735">
        <v>16</v>
      </c>
      <c r="F37" s="266"/>
      <c r="G37" s="252"/>
      <c r="H37" s="257"/>
      <c r="I37" s="257"/>
      <c r="J37" s="257"/>
      <c r="K37" s="256"/>
      <c r="L37" s="269"/>
    </row>
    <row r="38" spans="1:12" ht="12.75" customHeight="1" x14ac:dyDescent="0.2">
      <c r="A38" s="269"/>
      <c r="B38" s="273"/>
      <c r="C38" s="1445" t="s">
        <v>14</v>
      </c>
      <c r="D38" s="1445"/>
      <c r="E38" s="735">
        <v>16</v>
      </c>
      <c r="F38" s="266"/>
      <c r="G38" s="252"/>
      <c r="H38" s="252"/>
      <c r="I38" s="252"/>
      <c r="J38" s="253"/>
      <c r="K38" s="254"/>
      <c r="L38" s="269"/>
    </row>
    <row r="39" spans="1:12" ht="12.75" customHeight="1" x14ac:dyDescent="0.2">
      <c r="A39" s="269"/>
      <c r="B39" s="267"/>
      <c r="C39" s="1443" t="s">
        <v>31</v>
      </c>
      <c r="D39" s="1443"/>
      <c r="E39" s="735">
        <v>17</v>
      </c>
      <c r="F39" s="266"/>
      <c r="G39" s="252"/>
      <c r="H39" s="252"/>
      <c r="I39" s="252"/>
      <c r="J39" s="258"/>
      <c r="K39" s="258"/>
      <c r="L39" s="269"/>
    </row>
    <row r="40" spans="1:12" ht="13.5" thickBot="1" x14ac:dyDescent="0.25">
      <c r="A40" s="269"/>
      <c r="B40" s="269"/>
      <c r="C40" s="266"/>
      <c r="D40" s="266"/>
      <c r="E40" s="737"/>
      <c r="F40" s="266"/>
      <c r="G40" s="252"/>
      <c r="H40" s="252"/>
      <c r="I40" s="252"/>
      <c r="J40" s="258"/>
      <c r="K40" s="258"/>
      <c r="L40" s="269"/>
    </row>
    <row r="41" spans="1:12" ht="13.5" customHeight="1" thickBot="1" x14ac:dyDescent="0.25">
      <c r="A41" s="269"/>
      <c r="B41" s="334"/>
      <c r="C41" s="1453" t="s">
        <v>29</v>
      </c>
      <c r="D41" s="1448"/>
      <c r="E41" s="736">
        <v>18</v>
      </c>
      <c r="F41" s="266"/>
      <c r="G41" s="252"/>
      <c r="H41" s="252"/>
      <c r="I41" s="252"/>
      <c r="J41" s="258"/>
      <c r="K41" s="258"/>
      <c r="L41" s="269"/>
    </row>
    <row r="42" spans="1:12" x14ac:dyDescent="0.2">
      <c r="A42" s="269"/>
      <c r="B42" s="269"/>
      <c r="C42" s="1443" t="s">
        <v>30</v>
      </c>
      <c r="D42" s="1443"/>
      <c r="E42" s="735">
        <v>18</v>
      </c>
      <c r="F42" s="266"/>
      <c r="G42" s="252"/>
      <c r="H42" s="252"/>
      <c r="I42" s="252"/>
      <c r="J42" s="259"/>
      <c r="K42" s="259"/>
      <c r="L42" s="269"/>
    </row>
    <row r="43" spans="1:12" x14ac:dyDescent="0.2">
      <c r="A43" s="269"/>
      <c r="B43" s="273"/>
      <c r="C43" s="1443" t="s">
        <v>0</v>
      </c>
      <c r="D43" s="1443"/>
      <c r="E43" s="735">
        <v>19</v>
      </c>
      <c r="F43" s="266"/>
      <c r="G43" s="252"/>
      <c r="H43" s="252"/>
      <c r="I43" s="252"/>
      <c r="J43" s="260"/>
      <c r="K43" s="261"/>
      <c r="L43" s="269"/>
    </row>
    <row r="44" spans="1:12" x14ac:dyDescent="0.2">
      <c r="A44" s="269"/>
      <c r="B44" s="273"/>
      <c r="C44" s="1443" t="s">
        <v>512</v>
      </c>
      <c r="D44" s="1443"/>
      <c r="E44" s="735">
        <v>19</v>
      </c>
      <c r="F44" s="266"/>
      <c r="G44" s="252"/>
      <c r="H44" s="252"/>
      <c r="I44" s="252"/>
      <c r="J44" s="260"/>
      <c r="K44" s="261"/>
      <c r="L44" s="269"/>
    </row>
    <row r="45" spans="1:12" x14ac:dyDescent="0.2">
      <c r="A45" s="269"/>
      <c r="B45" s="273"/>
      <c r="C45" s="1443" t="s">
        <v>16</v>
      </c>
      <c r="D45" s="1443"/>
      <c r="E45" s="738">
        <v>19</v>
      </c>
      <c r="F45" s="276"/>
      <c r="G45" s="262"/>
      <c r="H45" s="263"/>
      <c r="I45" s="262"/>
      <c r="J45" s="262"/>
      <c r="K45" s="262"/>
      <c r="L45" s="269"/>
    </row>
    <row r="46" spans="1:12" x14ac:dyDescent="0.2">
      <c r="A46" s="269"/>
      <c r="B46" s="273"/>
      <c r="C46" s="1131" t="s">
        <v>506</v>
      </c>
      <c r="D46" s="1131"/>
      <c r="E46" s="738">
        <v>19</v>
      </c>
      <c r="F46" s="276"/>
      <c r="G46" s="262"/>
      <c r="H46" s="263"/>
      <c r="I46" s="262"/>
      <c r="J46" s="262"/>
      <c r="K46" s="262"/>
      <c r="L46" s="269"/>
    </row>
    <row r="47" spans="1:12" ht="12.75" customHeight="1" x14ac:dyDescent="0.2">
      <c r="A47" s="269"/>
      <c r="B47" s="272"/>
      <c r="C47" s="1131" t="s">
        <v>508</v>
      </c>
      <c r="D47" s="1131"/>
      <c r="E47" s="738">
        <v>20</v>
      </c>
      <c r="F47" s="268"/>
      <c r="G47" s="260"/>
      <c r="H47" s="263"/>
      <c r="I47" s="260"/>
      <c r="J47" s="260"/>
      <c r="K47" s="261"/>
      <c r="L47" s="269"/>
    </row>
    <row r="48" spans="1:12" ht="13.5" customHeight="1" x14ac:dyDescent="0.2">
      <c r="A48" s="269"/>
      <c r="B48" s="272"/>
      <c r="C48" s="1131" t="s">
        <v>1</v>
      </c>
      <c r="D48" s="1131"/>
      <c r="E48" s="738">
        <v>20</v>
      </c>
      <c r="F48" s="268"/>
      <c r="G48" s="260"/>
      <c r="H48" s="263"/>
      <c r="I48" s="260"/>
      <c r="J48" s="260"/>
      <c r="K48" s="261"/>
      <c r="L48" s="269"/>
    </row>
    <row r="49" spans="1:12" x14ac:dyDescent="0.2">
      <c r="A49" s="269"/>
      <c r="B49" s="272"/>
      <c r="C49" s="1131" t="s">
        <v>22</v>
      </c>
      <c r="D49" s="1131"/>
      <c r="E49" s="739">
        <v>20</v>
      </c>
      <c r="F49" s="268"/>
      <c r="G49" s="260"/>
      <c r="H49" s="263"/>
      <c r="I49" s="260"/>
      <c r="J49" s="260"/>
      <c r="K49" s="261"/>
      <c r="L49" s="269"/>
    </row>
    <row r="50" spans="1:12" ht="13.5" customHeight="1" thickBot="1" x14ac:dyDescent="0.25">
      <c r="A50" s="269"/>
      <c r="B50" s="741"/>
      <c r="C50" s="741"/>
      <c r="D50" s="741"/>
      <c r="E50" s="741"/>
      <c r="F50" s="268"/>
      <c r="G50" s="260"/>
      <c r="H50" s="263"/>
      <c r="I50" s="260"/>
      <c r="J50" s="260"/>
      <c r="K50" s="261"/>
      <c r="L50" s="269"/>
    </row>
    <row r="51" spans="1:12" ht="13.5" customHeight="1" thickBot="1" x14ac:dyDescent="0.25">
      <c r="A51" s="269"/>
      <c r="B51" s="289"/>
      <c r="C51" s="1449" t="s">
        <v>38</v>
      </c>
      <c r="D51" s="1448"/>
      <c r="E51" s="734">
        <v>21</v>
      </c>
      <c r="F51" s="268"/>
      <c r="G51" s="260"/>
      <c r="H51" s="263"/>
      <c r="I51" s="260"/>
      <c r="J51" s="260"/>
      <c r="K51" s="261"/>
      <c r="L51" s="269"/>
    </row>
    <row r="52" spans="1:12" x14ac:dyDescent="0.2">
      <c r="A52" s="269"/>
      <c r="B52" s="272"/>
      <c r="C52" s="1443" t="s">
        <v>47</v>
      </c>
      <c r="D52" s="1443"/>
      <c r="E52" s="738">
        <v>21</v>
      </c>
      <c r="F52" s="276"/>
      <c r="G52" s="262"/>
      <c r="H52" s="263"/>
      <c r="I52" s="262"/>
      <c r="J52" s="262"/>
      <c r="K52" s="262"/>
      <c r="L52" s="269"/>
    </row>
    <row r="53" spans="1:12" ht="12.75" customHeight="1" x14ac:dyDescent="0.2">
      <c r="A53" s="269"/>
      <c r="B53" s="269"/>
      <c r="C53" s="1130" t="s">
        <v>408</v>
      </c>
      <c r="D53" s="1130"/>
      <c r="E53" s="740">
        <v>22</v>
      </c>
      <c r="F53" s="268"/>
      <c r="G53" s="260"/>
      <c r="H53" s="263"/>
      <c r="I53" s="260"/>
      <c r="J53" s="260"/>
      <c r="K53" s="261"/>
      <c r="L53" s="269"/>
    </row>
    <row r="54" spans="1:12" ht="13.5" customHeight="1" thickBot="1" x14ac:dyDescent="0.25">
      <c r="A54" s="269"/>
      <c r="B54" s="1131"/>
      <c r="C54" s="1131"/>
      <c r="D54" s="1131"/>
      <c r="E54" s="1131"/>
      <c r="F54" s="268"/>
      <c r="G54" s="260"/>
      <c r="H54" s="263"/>
      <c r="I54" s="260"/>
      <c r="J54" s="260"/>
      <c r="K54" s="261"/>
      <c r="L54" s="269"/>
    </row>
    <row r="55" spans="1:12" ht="13.5" customHeight="1" thickBot="1" x14ac:dyDescent="0.25">
      <c r="A55" s="269"/>
      <c r="B55" s="285"/>
      <c r="C55" s="277" t="s">
        <v>4</v>
      </c>
      <c r="D55" s="277"/>
      <c r="E55" s="734">
        <v>23</v>
      </c>
      <c r="F55" s="268"/>
      <c r="G55" s="260"/>
      <c r="H55" s="263"/>
      <c r="I55" s="260"/>
      <c r="J55" s="260"/>
      <c r="K55" s="261"/>
      <c r="L55" s="269"/>
    </row>
    <row r="56" spans="1:12" ht="33" customHeight="1" x14ac:dyDescent="0.2">
      <c r="A56" s="269"/>
      <c r="B56" s="269"/>
      <c r="C56" s="269"/>
      <c r="D56" s="269"/>
      <c r="E56" s="741"/>
      <c r="F56" s="268"/>
      <c r="G56" s="260"/>
      <c r="H56" s="263"/>
      <c r="I56" s="260"/>
      <c r="J56" s="260"/>
      <c r="K56" s="261"/>
      <c r="L56" s="269"/>
    </row>
    <row r="57" spans="1:12" ht="28.5" customHeight="1" x14ac:dyDescent="0.2">
      <c r="A57" s="269"/>
      <c r="B57" s="729" t="s">
        <v>50</v>
      </c>
      <c r="C57" s="729"/>
      <c r="D57" s="284"/>
      <c r="E57" s="741"/>
      <c r="F57" s="268"/>
      <c r="G57" s="260"/>
      <c r="H57" s="263"/>
      <c r="I57" s="260"/>
      <c r="J57" s="260"/>
      <c r="K57" s="261"/>
      <c r="L57" s="269"/>
    </row>
    <row r="58" spans="1:12" ht="21" customHeight="1" x14ac:dyDescent="0.2">
      <c r="A58" s="269"/>
      <c r="B58" s="269"/>
      <c r="C58" s="269"/>
      <c r="D58" s="269"/>
      <c r="E58" s="800"/>
      <c r="F58" s="728"/>
      <c r="G58" s="260"/>
      <c r="H58" s="263"/>
      <c r="I58" s="260"/>
      <c r="J58" s="260"/>
      <c r="K58" s="261"/>
      <c r="L58" s="269"/>
    </row>
    <row r="59" spans="1:12" ht="22.5" customHeight="1" x14ac:dyDescent="0.2">
      <c r="A59" s="269"/>
      <c r="B59" s="730" t="s">
        <v>379</v>
      </c>
      <c r="C59" s="728"/>
      <c r="D59" s="919">
        <v>43434</v>
      </c>
      <c r="E59" s="800"/>
      <c r="F59" s="336"/>
      <c r="G59" s="260"/>
      <c r="H59" s="263"/>
      <c r="I59" s="260"/>
      <c r="J59" s="260"/>
      <c r="K59" s="261"/>
      <c r="L59" s="269"/>
    </row>
    <row r="60" spans="1:12" s="136" customFormat="1" ht="22.5" customHeight="1" x14ac:dyDescent="0.2">
      <c r="A60" s="271"/>
      <c r="B60" s="730" t="s">
        <v>380</v>
      </c>
      <c r="C60" s="335"/>
      <c r="D60" s="919" t="s">
        <v>530</v>
      </c>
      <c r="E60" s="739"/>
      <c r="F60" s="267"/>
      <c r="G60" s="264"/>
      <c r="H60" s="264"/>
      <c r="I60" s="264"/>
      <c r="J60" s="264"/>
      <c r="K60" s="264"/>
      <c r="L60" s="271"/>
    </row>
    <row r="61" spans="1:12" ht="7.5" customHeight="1" x14ac:dyDescent="0.2">
      <c r="A61" s="269"/>
      <c r="B61" s="1132"/>
      <c r="C61" s="1132"/>
      <c r="D61" s="1132"/>
      <c r="E61" s="742"/>
      <c r="F61" s="270"/>
      <c r="G61" s="270"/>
      <c r="H61" s="270"/>
      <c r="I61" s="270"/>
      <c r="J61" s="270"/>
      <c r="K61" s="270"/>
      <c r="L61" s="270"/>
    </row>
  </sheetData>
  <mergeCells count="27">
    <mergeCell ref="C4:F4"/>
    <mergeCell ref="C33:D33"/>
    <mergeCell ref="C34:D34"/>
    <mergeCell ref="C43:D43"/>
    <mergeCell ref="C45:D45"/>
    <mergeCell ref="C20:D20"/>
    <mergeCell ref="B5:E5"/>
    <mergeCell ref="C26:D26"/>
    <mergeCell ref="C21:D21"/>
    <mergeCell ref="C22:D22"/>
    <mergeCell ref="C23:D23"/>
    <mergeCell ref="C24:D24"/>
    <mergeCell ref="H27:J33"/>
    <mergeCell ref="C37:D37"/>
    <mergeCell ref="C41:D41"/>
    <mergeCell ref="C35:D35"/>
    <mergeCell ref="C42:D42"/>
    <mergeCell ref="C52:D52"/>
    <mergeCell ref="C25:D25"/>
    <mergeCell ref="C36:D36"/>
    <mergeCell ref="C38:D38"/>
    <mergeCell ref="C39:D39"/>
    <mergeCell ref="C29:D29"/>
    <mergeCell ref="C30:D30"/>
    <mergeCell ref="C28:D28"/>
    <mergeCell ref="C51:D51"/>
    <mergeCell ref="C44:D44"/>
  </mergeCells>
  <printOptions horizontalCentered="1"/>
  <pageMargins left="0.15748031496062992" right="0.15748031496062992" top="0.19685039370078741" bottom="0.19685039370078741" header="0" footer="0"/>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19.42578125" customWidth="1"/>
    <col min="13" max="14" width="2.7109375" customWidth="1"/>
    <col min="15" max="15" width="0.5703125" customWidth="1"/>
  </cols>
  <sheetData>
    <row r="1" spans="1:15" ht="13.5" customHeight="1" x14ac:dyDescent="0.2">
      <c r="A1" s="2"/>
      <c r="B1" s="207"/>
      <c r="C1" s="207"/>
      <c r="D1" s="207"/>
      <c r="E1" s="206"/>
      <c r="F1" s="1465" t="s">
        <v>43</v>
      </c>
      <c r="G1" s="1465"/>
      <c r="H1" s="1465"/>
      <c r="I1" s="4"/>
      <c r="J1" s="4"/>
      <c r="K1" s="4"/>
      <c r="L1" s="4"/>
      <c r="M1" s="4"/>
      <c r="N1" s="4"/>
      <c r="O1" s="4"/>
    </row>
    <row r="2" spans="1:15" ht="13.5" customHeight="1" x14ac:dyDescent="0.2">
      <c r="A2" s="2"/>
      <c r="B2" s="212"/>
      <c r="C2" s="1470"/>
      <c r="D2" s="1470"/>
      <c r="E2" s="1470"/>
      <c r="F2" s="1470"/>
      <c r="G2" s="1470"/>
      <c r="H2" s="4"/>
      <c r="I2" s="4"/>
      <c r="J2" s="4"/>
      <c r="K2" s="4"/>
      <c r="L2" s="4"/>
      <c r="M2" s="4"/>
      <c r="N2" s="4"/>
      <c r="O2" s="4"/>
    </row>
    <row r="3" spans="1:15" x14ac:dyDescent="0.2">
      <c r="A3" s="2"/>
      <c r="B3" s="213"/>
      <c r="C3" s="1470"/>
      <c r="D3" s="1470"/>
      <c r="E3" s="1470"/>
      <c r="F3" s="1470"/>
      <c r="G3" s="1470"/>
      <c r="H3" s="1"/>
      <c r="I3" s="4"/>
      <c r="J3" s="4"/>
      <c r="K3" s="4"/>
      <c r="L3" s="4"/>
      <c r="M3" s="4"/>
      <c r="N3" s="4"/>
      <c r="O3" s="2"/>
    </row>
    <row r="4" spans="1:15" ht="12.75" customHeight="1" x14ac:dyDescent="0.2">
      <c r="A4" s="2"/>
      <c r="B4" s="215"/>
      <c r="C4" s="1463" t="s">
        <v>48</v>
      </c>
      <c r="D4" s="1464"/>
      <c r="E4" s="1464"/>
      <c r="F4" s="1464"/>
      <c r="G4" s="1464"/>
      <c r="H4" s="1464"/>
      <c r="I4" s="4"/>
      <c r="J4" s="4"/>
      <c r="K4" s="4"/>
      <c r="L4" s="4"/>
      <c r="M4" s="17"/>
      <c r="N4" s="4"/>
      <c r="O4" s="2"/>
    </row>
    <row r="5" spans="1:15" s="7" customFormat="1" ht="16.5" customHeight="1" x14ac:dyDescent="0.2">
      <c r="A5" s="6"/>
      <c r="B5" s="214"/>
      <c r="C5" s="1464"/>
      <c r="D5" s="1464"/>
      <c r="E5" s="1464"/>
      <c r="F5" s="1464"/>
      <c r="G5" s="1464"/>
      <c r="H5" s="1464"/>
      <c r="I5" s="4"/>
      <c r="J5" s="4"/>
      <c r="K5" s="4"/>
      <c r="L5" s="4"/>
      <c r="M5" s="17"/>
      <c r="N5" s="4"/>
      <c r="O5" s="6"/>
    </row>
    <row r="6" spans="1:15" ht="11.25" customHeight="1" x14ac:dyDescent="0.2">
      <c r="A6" s="2"/>
      <c r="B6" s="215"/>
      <c r="C6" s="1464"/>
      <c r="D6" s="1464"/>
      <c r="E6" s="1464"/>
      <c r="F6" s="1464"/>
      <c r="G6" s="1464"/>
      <c r="H6" s="1464"/>
      <c r="I6" s="4"/>
      <c r="J6" s="4"/>
      <c r="K6" s="4"/>
      <c r="L6" s="4"/>
      <c r="M6" s="17"/>
      <c r="N6" s="4"/>
      <c r="O6" s="2"/>
    </row>
    <row r="7" spans="1:15" ht="11.25" customHeight="1" x14ac:dyDescent="0.2">
      <c r="A7" s="2"/>
      <c r="B7" s="215"/>
      <c r="C7" s="1464"/>
      <c r="D7" s="1464"/>
      <c r="E7" s="1464"/>
      <c r="F7" s="1464"/>
      <c r="G7" s="1464"/>
      <c r="H7" s="1464"/>
      <c r="I7" s="4"/>
      <c r="J7" s="4"/>
      <c r="K7" s="4"/>
      <c r="L7" s="4"/>
      <c r="M7" s="17"/>
      <c r="N7" s="4"/>
      <c r="O7" s="2"/>
    </row>
    <row r="8" spans="1:15" ht="117" customHeight="1" x14ac:dyDescent="0.2">
      <c r="A8" s="2"/>
      <c r="B8" s="215"/>
      <c r="C8" s="1464"/>
      <c r="D8" s="1464"/>
      <c r="E8" s="1464"/>
      <c r="F8" s="1464"/>
      <c r="G8" s="1464"/>
      <c r="H8" s="1464"/>
      <c r="I8" s="4"/>
      <c r="J8" s="4"/>
      <c r="K8" s="4"/>
      <c r="L8" s="4"/>
      <c r="M8" s="17"/>
      <c r="N8" s="4"/>
      <c r="O8" s="2"/>
    </row>
    <row r="9" spans="1:15" ht="10.5" customHeight="1" x14ac:dyDescent="0.2">
      <c r="A9" s="2"/>
      <c r="B9" s="215"/>
      <c r="C9" s="1464"/>
      <c r="D9" s="1464"/>
      <c r="E9" s="1464"/>
      <c r="F9" s="1464"/>
      <c r="G9" s="1464"/>
      <c r="H9" s="1464"/>
      <c r="I9" s="4"/>
      <c r="J9" s="4"/>
      <c r="K9" s="4"/>
      <c r="L9" s="4"/>
      <c r="M9" s="17"/>
      <c r="N9" s="3"/>
      <c r="O9" s="2"/>
    </row>
    <row r="10" spans="1:15" ht="11.25" customHeight="1" x14ac:dyDescent="0.2">
      <c r="A10" s="2"/>
      <c r="B10" s="215"/>
      <c r="C10" s="1464"/>
      <c r="D10" s="1464"/>
      <c r="E10" s="1464"/>
      <c r="F10" s="1464"/>
      <c r="G10" s="1464"/>
      <c r="H10" s="1464"/>
      <c r="I10" s="4"/>
      <c r="J10" s="4"/>
      <c r="K10" s="4"/>
      <c r="L10" s="4"/>
      <c r="M10" s="17"/>
      <c r="N10" s="3"/>
      <c r="O10" s="2"/>
    </row>
    <row r="11" spans="1:15" ht="3.75" customHeight="1" x14ac:dyDescent="0.2">
      <c r="A11" s="2"/>
      <c r="B11" s="215"/>
      <c r="C11" s="1464"/>
      <c r="D11" s="1464"/>
      <c r="E11" s="1464"/>
      <c r="F11" s="1464"/>
      <c r="G11" s="1464"/>
      <c r="H11" s="1464"/>
      <c r="I11" s="4"/>
      <c r="J11" s="4"/>
      <c r="K11" s="4"/>
      <c r="L11" s="4"/>
      <c r="M11" s="17"/>
      <c r="N11" s="3"/>
      <c r="O11" s="2"/>
    </row>
    <row r="12" spans="1:15" ht="11.25" customHeight="1" x14ac:dyDescent="0.2">
      <c r="A12" s="2"/>
      <c r="B12" s="215"/>
      <c r="C12" s="1464"/>
      <c r="D12" s="1464"/>
      <c r="E12" s="1464"/>
      <c r="F12" s="1464"/>
      <c r="G12" s="1464"/>
      <c r="H12" s="1464"/>
      <c r="I12" s="4"/>
      <c r="J12" s="4"/>
      <c r="K12" s="4"/>
      <c r="L12" s="4"/>
      <c r="M12" s="17"/>
      <c r="N12" s="3"/>
      <c r="O12" s="2"/>
    </row>
    <row r="13" spans="1:15" ht="11.25" customHeight="1" x14ac:dyDescent="0.2">
      <c r="A13" s="2"/>
      <c r="B13" s="215"/>
      <c r="C13" s="1464"/>
      <c r="D13" s="1464"/>
      <c r="E13" s="1464"/>
      <c r="F13" s="1464"/>
      <c r="G13" s="1464"/>
      <c r="H13" s="1464"/>
      <c r="I13" s="4"/>
      <c r="J13" s="4"/>
      <c r="K13" s="4"/>
      <c r="L13" s="4"/>
      <c r="M13" s="17"/>
      <c r="N13" s="3"/>
      <c r="O13" s="2"/>
    </row>
    <row r="14" spans="1:15" ht="15.75" customHeight="1" x14ac:dyDescent="0.2">
      <c r="A14" s="2"/>
      <c r="B14" s="215"/>
      <c r="C14" s="1464"/>
      <c r="D14" s="1464"/>
      <c r="E14" s="1464"/>
      <c r="F14" s="1464"/>
      <c r="G14" s="1464"/>
      <c r="H14" s="1464"/>
      <c r="I14" s="4"/>
      <c r="J14" s="4"/>
      <c r="K14" s="4"/>
      <c r="L14" s="4"/>
      <c r="M14" s="17"/>
      <c r="N14" s="3"/>
      <c r="O14" s="2"/>
    </row>
    <row r="15" spans="1:15" ht="22.5" customHeight="1" x14ac:dyDescent="0.2">
      <c r="A15" s="2"/>
      <c r="B15" s="215"/>
      <c r="C15" s="1464"/>
      <c r="D15" s="1464"/>
      <c r="E15" s="1464"/>
      <c r="F15" s="1464"/>
      <c r="G15" s="1464"/>
      <c r="H15" s="1464"/>
      <c r="I15" s="4"/>
      <c r="J15" s="4"/>
      <c r="K15" s="4"/>
      <c r="L15" s="4"/>
      <c r="M15" s="17"/>
      <c r="N15" s="3"/>
      <c r="O15" s="2"/>
    </row>
    <row r="16" spans="1:15" ht="11.25" customHeight="1" x14ac:dyDescent="0.2">
      <c r="A16" s="2"/>
      <c r="B16" s="215"/>
      <c r="C16" s="1464"/>
      <c r="D16" s="1464"/>
      <c r="E16" s="1464"/>
      <c r="F16" s="1464"/>
      <c r="G16" s="1464"/>
      <c r="H16" s="1464"/>
      <c r="I16" s="4"/>
      <c r="J16" s="4"/>
      <c r="K16" s="4"/>
      <c r="L16" s="4"/>
      <c r="M16" s="17"/>
      <c r="N16" s="3"/>
      <c r="O16" s="2"/>
    </row>
    <row r="17" spans="1:15" ht="11.25" customHeight="1" x14ac:dyDescent="0.2">
      <c r="A17" s="2"/>
      <c r="B17" s="215"/>
      <c r="C17" s="1464"/>
      <c r="D17" s="1464"/>
      <c r="E17" s="1464"/>
      <c r="F17" s="1464"/>
      <c r="G17" s="1464"/>
      <c r="H17" s="1464"/>
      <c r="I17" s="4"/>
      <c r="J17" s="4"/>
      <c r="K17" s="4"/>
      <c r="L17" s="4"/>
      <c r="M17" s="17"/>
      <c r="N17" s="3"/>
      <c r="O17" s="2"/>
    </row>
    <row r="18" spans="1:15" ht="11.25" customHeight="1" x14ac:dyDescent="0.2">
      <c r="A18" s="2"/>
      <c r="B18" s="215"/>
      <c r="C18" s="1464"/>
      <c r="D18" s="1464"/>
      <c r="E18" s="1464"/>
      <c r="F18" s="1464"/>
      <c r="G18" s="1464"/>
      <c r="H18" s="1464"/>
      <c r="I18" s="5"/>
      <c r="J18" s="5"/>
      <c r="K18" s="5"/>
      <c r="L18" s="5"/>
      <c r="M18" s="5"/>
      <c r="N18" s="3"/>
      <c r="O18" s="2"/>
    </row>
    <row r="19" spans="1:15" ht="11.25" customHeight="1" x14ac:dyDescent="0.2">
      <c r="A19" s="2"/>
      <c r="B19" s="215"/>
      <c r="C19" s="1464"/>
      <c r="D19" s="1464"/>
      <c r="E19" s="1464"/>
      <c r="F19" s="1464"/>
      <c r="G19" s="1464"/>
      <c r="H19" s="1464"/>
      <c r="I19" s="18"/>
      <c r="J19" s="18"/>
      <c r="K19" s="18"/>
      <c r="L19" s="18"/>
      <c r="M19" s="18"/>
      <c r="N19" s="3"/>
      <c r="O19" s="2"/>
    </row>
    <row r="20" spans="1:15" ht="11.25" customHeight="1" x14ac:dyDescent="0.2">
      <c r="A20" s="2"/>
      <c r="B20" s="215"/>
      <c r="C20" s="1464"/>
      <c r="D20" s="1464"/>
      <c r="E20" s="1464"/>
      <c r="F20" s="1464"/>
      <c r="G20" s="1464"/>
      <c r="H20" s="1464"/>
      <c r="I20" s="11"/>
      <c r="J20" s="11"/>
      <c r="K20" s="11"/>
      <c r="L20" s="11"/>
      <c r="M20" s="11"/>
      <c r="N20" s="3"/>
      <c r="O20" s="2"/>
    </row>
    <row r="21" spans="1:15" ht="11.25" customHeight="1" x14ac:dyDescent="0.2">
      <c r="A21" s="2"/>
      <c r="B21" s="215"/>
      <c r="C21" s="1464"/>
      <c r="D21" s="1464"/>
      <c r="E21" s="1464"/>
      <c r="F21" s="1464"/>
      <c r="G21" s="1464"/>
      <c r="H21" s="1464"/>
      <c r="I21" s="11"/>
      <c r="J21" s="11"/>
      <c r="K21" s="11"/>
      <c r="L21" s="11"/>
      <c r="M21" s="11"/>
      <c r="N21" s="3"/>
      <c r="O21" s="2"/>
    </row>
    <row r="22" spans="1:15" ht="12" customHeight="1" x14ac:dyDescent="0.2">
      <c r="A22" s="2"/>
      <c r="B22" s="215"/>
      <c r="C22" s="23"/>
      <c r="D22" s="23"/>
      <c r="E22" s="23"/>
      <c r="F22" s="23"/>
      <c r="G22" s="23"/>
      <c r="H22" s="23"/>
      <c r="I22" s="13"/>
      <c r="J22" s="13"/>
      <c r="K22" s="13"/>
      <c r="L22" s="13"/>
      <c r="M22" s="13"/>
      <c r="N22" s="3"/>
      <c r="O22" s="2"/>
    </row>
    <row r="23" spans="1:15" ht="27.75" customHeight="1" x14ac:dyDescent="0.2">
      <c r="A23" s="2"/>
      <c r="B23" s="215"/>
      <c r="C23" s="23"/>
      <c r="D23" s="23"/>
      <c r="E23" s="23"/>
      <c r="F23" s="23"/>
      <c r="G23" s="23"/>
      <c r="H23" s="23"/>
      <c r="I23" s="11"/>
      <c r="J23" s="11"/>
      <c r="K23" s="11"/>
      <c r="L23" s="11"/>
      <c r="M23" s="11"/>
      <c r="N23" s="3"/>
      <c r="O23" s="2"/>
    </row>
    <row r="24" spans="1:15" ht="18" customHeight="1" x14ac:dyDescent="0.2">
      <c r="A24" s="2"/>
      <c r="B24" s="215"/>
      <c r="C24" s="9"/>
      <c r="D24" s="13"/>
      <c r="E24" s="15"/>
      <c r="F24" s="13"/>
      <c r="G24" s="10"/>
      <c r="H24" s="13"/>
      <c r="I24" s="13"/>
      <c r="J24" s="13"/>
      <c r="K24" s="13"/>
      <c r="L24" s="13"/>
      <c r="M24" s="13"/>
      <c r="N24" s="3"/>
      <c r="O24" s="2"/>
    </row>
    <row r="25" spans="1:15" ht="18" customHeight="1" x14ac:dyDescent="0.2">
      <c r="A25" s="2"/>
      <c r="B25" s="215"/>
      <c r="C25" s="12"/>
      <c r="D25" s="13"/>
      <c r="E25" s="8"/>
      <c r="F25" s="11"/>
      <c r="G25" s="10"/>
      <c r="H25" s="11"/>
      <c r="I25" s="11"/>
      <c r="J25" s="11"/>
      <c r="K25" s="11"/>
      <c r="L25" s="11"/>
      <c r="M25" s="11"/>
      <c r="N25" s="3"/>
      <c r="O25" s="2"/>
    </row>
    <row r="26" spans="1:15" x14ac:dyDescent="0.2">
      <c r="A26" s="2"/>
      <c r="B26" s="215"/>
      <c r="C26" s="12"/>
      <c r="D26" s="13"/>
      <c r="E26" s="8"/>
      <c r="F26" s="11"/>
      <c r="G26" s="10"/>
      <c r="H26" s="11"/>
      <c r="I26" s="11"/>
      <c r="J26" s="11"/>
      <c r="K26" s="11"/>
      <c r="L26" s="11"/>
      <c r="M26" s="11"/>
      <c r="N26" s="3"/>
      <c r="O26" s="2"/>
    </row>
    <row r="27" spans="1:15" ht="13.5" customHeight="1" x14ac:dyDescent="0.2">
      <c r="A27" s="2"/>
      <c r="B27" s="215"/>
      <c r="C27" s="12"/>
      <c r="D27" s="13"/>
      <c r="E27" s="8"/>
      <c r="F27" s="11"/>
      <c r="G27" s="10"/>
      <c r="H27" s="290"/>
      <c r="I27" s="291" t="s">
        <v>42</v>
      </c>
      <c r="J27" s="292"/>
      <c r="K27" s="292"/>
      <c r="L27" s="293"/>
      <c r="M27" s="293"/>
      <c r="N27" s="3"/>
      <c r="O27" s="2"/>
    </row>
    <row r="28" spans="1:15" ht="10.5" customHeight="1" x14ac:dyDescent="0.2">
      <c r="A28" s="2"/>
      <c r="B28" s="215"/>
      <c r="C28" s="9"/>
      <c r="D28" s="13"/>
      <c r="E28" s="15"/>
      <c r="F28" s="13"/>
      <c r="G28" s="10"/>
      <c r="H28" s="13"/>
      <c r="I28" s="294"/>
      <c r="J28" s="294"/>
      <c r="K28" s="294"/>
      <c r="L28" s="294"/>
      <c r="M28" s="441"/>
      <c r="N28" s="295"/>
      <c r="O28" s="2"/>
    </row>
    <row r="29" spans="1:15" ht="16.5" customHeight="1" x14ac:dyDescent="0.2">
      <c r="A29" s="2"/>
      <c r="B29" s="215"/>
      <c r="C29" s="9"/>
      <c r="D29" s="13"/>
      <c r="E29" s="15"/>
      <c r="F29" s="13"/>
      <c r="G29" s="10"/>
      <c r="H29" s="13"/>
      <c r="I29" s="656" t="s">
        <v>409</v>
      </c>
      <c r="J29" s="13"/>
      <c r="K29" s="13"/>
      <c r="L29" s="13"/>
      <c r="M29" s="441"/>
      <c r="N29" s="296"/>
      <c r="O29" s="2"/>
    </row>
    <row r="30" spans="1:15" ht="10.5" customHeight="1" x14ac:dyDescent="0.2">
      <c r="A30" s="2"/>
      <c r="B30" s="215"/>
      <c r="C30" s="9"/>
      <c r="D30" s="13"/>
      <c r="E30" s="15"/>
      <c r="F30" s="13"/>
      <c r="G30" s="10"/>
      <c r="H30" s="13"/>
      <c r="I30" s="13"/>
      <c r="J30" s="13"/>
      <c r="K30" s="13"/>
      <c r="L30" s="13"/>
      <c r="M30" s="441"/>
      <c r="N30" s="296"/>
      <c r="O30" s="2"/>
    </row>
    <row r="31" spans="1:15" ht="16.5" customHeight="1" x14ac:dyDescent="0.2">
      <c r="A31" s="2"/>
      <c r="B31" s="215"/>
      <c r="C31" s="12"/>
      <c r="D31" s="13"/>
      <c r="E31" s="8"/>
      <c r="F31" s="11"/>
      <c r="G31" s="10"/>
      <c r="H31" s="11"/>
      <c r="I31" s="1458" t="s">
        <v>46</v>
      </c>
      <c r="J31" s="1458"/>
      <c r="K31" s="1468">
        <f>+capa!H27</f>
        <v>43405</v>
      </c>
      <c r="L31" s="1469"/>
      <c r="M31" s="441"/>
      <c r="N31" s="297"/>
      <c r="O31" s="2"/>
    </row>
    <row r="32" spans="1:15" ht="10.5" customHeight="1" x14ac:dyDescent="0.2">
      <c r="A32" s="2"/>
      <c r="B32" s="215"/>
      <c r="C32" s="12"/>
      <c r="D32" s="13"/>
      <c r="E32" s="8"/>
      <c r="F32" s="11"/>
      <c r="G32" s="10"/>
      <c r="H32" s="11"/>
      <c r="I32" s="202"/>
      <c r="J32" s="202"/>
      <c r="K32" s="201"/>
      <c r="L32" s="201"/>
      <c r="M32" s="441"/>
      <c r="N32" s="297"/>
      <c r="O32" s="2"/>
    </row>
    <row r="33" spans="1:15" ht="16.5" customHeight="1" x14ac:dyDescent="0.2">
      <c r="A33" s="2"/>
      <c r="B33" s="215"/>
      <c r="C33" s="9"/>
      <c r="D33" s="13"/>
      <c r="E33" s="15"/>
      <c r="F33" s="13"/>
      <c r="G33" s="10"/>
      <c r="H33" s="13"/>
      <c r="I33" s="1466" t="s">
        <v>405</v>
      </c>
      <c r="J33" s="1467"/>
      <c r="K33" s="1467"/>
      <c r="L33" s="1467"/>
      <c r="M33" s="441"/>
      <c r="N33" s="296"/>
      <c r="O33" s="2"/>
    </row>
    <row r="34" spans="1:15" s="91" customFormat="1" ht="14.25" customHeight="1" x14ac:dyDescent="0.2">
      <c r="A34" s="2"/>
      <c r="B34" s="215"/>
      <c r="C34" s="9"/>
      <c r="D34" s="13"/>
      <c r="E34" s="15"/>
      <c r="F34" s="13"/>
      <c r="G34" s="915"/>
      <c r="H34" s="13"/>
      <c r="I34" s="176"/>
      <c r="J34" s="914"/>
      <c r="K34" s="914"/>
      <c r="L34" s="914"/>
      <c r="M34" s="441"/>
      <c r="N34" s="296"/>
      <c r="O34" s="2"/>
    </row>
    <row r="35" spans="1:15" s="91" customFormat="1" ht="20.25" customHeight="1" x14ac:dyDescent="0.2">
      <c r="A35" s="2"/>
      <c r="B35" s="215"/>
      <c r="C35" s="169"/>
      <c r="D35" s="13"/>
      <c r="E35" s="916"/>
      <c r="F35" s="11"/>
      <c r="G35" s="915"/>
      <c r="H35" s="11"/>
      <c r="I35" s="1461" t="s">
        <v>407</v>
      </c>
      <c r="J35" s="1461"/>
      <c r="K35" s="1461"/>
      <c r="L35" s="1461"/>
      <c r="M35" s="441"/>
      <c r="N35" s="297"/>
      <c r="O35" s="2"/>
    </row>
    <row r="36" spans="1:15" s="91" customFormat="1" ht="12.75" customHeight="1" x14ac:dyDescent="0.2">
      <c r="A36" s="2"/>
      <c r="B36" s="215"/>
      <c r="C36" s="169"/>
      <c r="D36" s="13"/>
      <c r="E36" s="916"/>
      <c r="F36" s="11"/>
      <c r="G36" s="915"/>
      <c r="H36" s="11"/>
      <c r="I36" s="911" t="s">
        <v>406</v>
      </c>
      <c r="J36" s="911"/>
      <c r="K36" s="911"/>
      <c r="L36" s="911"/>
      <c r="M36" s="441"/>
      <c r="N36" s="297"/>
      <c r="O36" s="2"/>
    </row>
    <row r="37" spans="1:15" s="91" customFormat="1" ht="12.75" customHeight="1" x14ac:dyDescent="0.2">
      <c r="A37" s="2"/>
      <c r="B37" s="215"/>
      <c r="C37" s="169"/>
      <c r="D37" s="13"/>
      <c r="E37" s="916"/>
      <c r="F37" s="11"/>
      <c r="G37" s="915"/>
      <c r="H37" s="11"/>
      <c r="I37" s="1462" t="s">
        <v>492</v>
      </c>
      <c r="J37" s="1462"/>
      <c r="K37" s="1462"/>
      <c r="L37" s="1462"/>
      <c r="M37" s="441"/>
      <c r="N37" s="297"/>
      <c r="O37" s="2"/>
    </row>
    <row r="38" spans="1:15" s="91" customFormat="1" ht="20.25" customHeight="1" x14ac:dyDescent="0.2">
      <c r="A38" s="2"/>
      <c r="B38" s="215"/>
      <c r="C38" s="9"/>
      <c r="D38" s="13"/>
      <c r="E38" s="15"/>
      <c r="F38" s="13"/>
      <c r="G38" s="337"/>
      <c r="H38" s="13"/>
      <c r="I38" s="1459" t="s">
        <v>460</v>
      </c>
      <c r="J38" s="1459"/>
      <c r="K38" s="1459"/>
      <c r="L38" s="911"/>
      <c r="M38" s="441"/>
      <c r="N38" s="296"/>
      <c r="O38" s="2"/>
    </row>
    <row r="39" spans="1:15" ht="19.5" customHeight="1" x14ac:dyDescent="0.2">
      <c r="A39" s="2"/>
      <c r="B39" s="215"/>
      <c r="C39" s="12"/>
      <c r="D39" s="13"/>
      <c r="E39" s="8"/>
      <c r="F39" s="11"/>
      <c r="G39" s="10"/>
      <c r="H39" s="11"/>
      <c r="I39" s="1459" t="s">
        <v>483</v>
      </c>
      <c r="J39" s="1459"/>
      <c r="K39" s="1459"/>
      <c r="L39" s="1459"/>
      <c r="M39" s="441"/>
      <c r="N39" s="297"/>
      <c r="O39" s="2"/>
    </row>
    <row r="40" spans="1:15" ht="14.25" customHeight="1" x14ac:dyDescent="0.2">
      <c r="A40" s="2"/>
      <c r="B40" s="215"/>
      <c r="C40" s="12"/>
      <c r="D40" s="13"/>
      <c r="E40" s="8"/>
      <c r="F40" s="11"/>
      <c r="G40" s="10"/>
      <c r="H40" s="11"/>
      <c r="I40" s="911"/>
      <c r="J40" s="911"/>
      <c r="K40" s="911"/>
      <c r="L40" s="911"/>
      <c r="M40" s="441"/>
      <c r="N40" s="297"/>
      <c r="O40" s="2"/>
    </row>
    <row r="41" spans="1:15" ht="12.75" customHeight="1" x14ac:dyDescent="0.2">
      <c r="A41" s="2"/>
      <c r="B41" s="215"/>
      <c r="C41" s="12"/>
      <c r="D41" s="13"/>
      <c r="E41" s="8"/>
      <c r="F41" s="11"/>
      <c r="G41" s="10"/>
      <c r="H41" s="11"/>
      <c r="I41" s="1460" t="s">
        <v>51</v>
      </c>
      <c r="J41" s="1460"/>
      <c r="K41" s="1460"/>
      <c r="L41" s="1460"/>
      <c r="M41" s="441"/>
      <c r="N41" s="297"/>
      <c r="O41" s="2"/>
    </row>
    <row r="42" spans="1:15" ht="14.25" customHeight="1" x14ac:dyDescent="0.2">
      <c r="A42" s="2"/>
      <c r="B42" s="215"/>
      <c r="C42" s="9"/>
      <c r="D42" s="13"/>
      <c r="E42" s="15"/>
      <c r="F42" s="13"/>
      <c r="G42" s="10"/>
      <c r="H42" s="13"/>
      <c r="I42" s="912"/>
      <c r="J42" s="912"/>
      <c r="K42" s="912"/>
      <c r="L42" s="912"/>
      <c r="M42" s="441"/>
      <c r="N42" s="296"/>
      <c r="O42" s="2"/>
    </row>
    <row r="43" spans="1:15" ht="15" customHeight="1" x14ac:dyDescent="0.2">
      <c r="A43" s="2"/>
      <c r="B43" s="215"/>
      <c r="C43" s="12"/>
      <c r="D43" s="13"/>
      <c r="E43" s="8"/>
      <c r="F43" s="11"/>
      <c r="G43" s="10"/>
      <c r="H43" s="11"/>
      <c r="I43" s="910" t="s">
        <v>23</v>
      </c>
      <c r="J43" s="910"/>
      <c r="K43" s="910"/>
      <c r="L43" s="910"/>
      <c r="M43" s="441"/>
      <c r="N43" s="297"/>
      <c r="O43" s="2"/>
    </row>
    <row r="44" spans="1:15" ht="14.25" customHeight="1" x14ac:dyDescent="0.2">
      <c r="A44" s="2"/>
      <c r="B44" s="215"/>
      <c r="C44" s="12"/>
      <c r="D44" s="13"/>
      <c r="E44" s="8"/>
      <c r="F44" s="11"/>
      <c r="G44" s="10"/>
      <c r="H44" s="11"/>
      <c r="I44" s="200"/>
      <c r="J44" s="200"/>
      <c r="K44" s="200"/>
      <c r="L44" s="200"/>
      <c r="M44" s="441"/>
      <c r="N44" s="297"/>
      <c r="O44" s="2"/>
    </row>
    <row r="45" spans="1:15" ht="16.5" customHeight="1" x14ac:dyDescent="0.2">
      <c r="A45" s="2"/>
      <c r="B45" s="215"/>
      <c r="C45" s="12"/>
      <c r="D45" s="13"/>
      <c r="E45" s="8"/>
      <c r="F45" s="11"/>
      <c r="G45" s="10"/>
      <c r="H45" s="11"/>
      <c r="I45" s="1458" t="s">
        <v>19</v>
      </c>
      <c r="J45" s="1458"/>
      <c r="K45" s="1458"/>
      <c r="L45" s="1458"/>
      <c r="M45" s="441"/>
      <c r="N45" s="297"/>
      <c r="O45" s="2"/>
    </row>
    <row r="46" spans="1:15" ht="14.25" customHeight="1" x14ac:dyDescent="0.2">
      <c r="A46" s="2"/>
      <c r="B46" s="215"/>
      <c r="C46" s="9"/>
      <c r="D46" s="13"/>
      <c r="E46" s="15"/>
      <c r="F46" s="13"/>
      <c r="G46" s="10"/>
      <c r="H46" s="13"/>
      <c r="I46" s="202"/>
      <c r="J46" s="202"/>
      <c r="K46" s="202"/>
      <c r="L46" s="202"/>
      <c r="M46" s="441"/>
      <c r="N46" s="296"/>
      <c r="O46" s="2"/>
    </row>
    <row r="47" spans="1:15" ht="16.5" customHeight="1" x14ac:dyDescent="0.2">
      <c r="A47" s="2"/>
      <c r="B47" s="215"/>
      <c r="C47" s="12"/>
      <c r="D47" s="13"/>
      <c r="E47" s="8"/>
      <c r="F47" s="525"/>
      <c r="G47" s="826"/>
      <c r="H47" s="525"/>
      <c r="I47" s="1457" t="s">
        <v>10</v>
      </c>
      <c r="J47" s="1457"/>
      <c r="K47" s="1457"/>
      <c r="L47" s="1457"/>
      <c r="M47" s="441"/>
      <c r="N47" s="297"/>
      <c r="O47" s="2"/>
    </row>
    <row r="48" spans="1:15" ht="12.75" customHeight="1" x14ac:dyDescent="0.2">
      <c r="A48" s="2"/>
      <c r="B48" s="215"/>
      <c r="C48" s="9"/>
      <c r="D48" s="13"/>
      <c r="E48" s="15"/>
      <c r="F48" s="913"/>
      <c r="G48" s="826"/>
      <c r="H48" s="913"/>
      <c r="I48" s="441"/>
      <c r="J48" s="441"/>
      <c r="K48" s="441"/>
      <c r="L48" s="441"/>
      <c r="M48" s="441"/>
      <c r="N48" s="296"/>
      <c r="O48" s="2"/>
    </row>
    <row r="49" spans="1:15" ht="22.5" customHeight="1" x14ac:dyDescent="0.2">
      <c r="A49" s="2"/>
      <c r="B49" s="215"/>
      <c r="C49" s="9"/>
      <c r="D49" s="13"/>
      <c r="E49" s="15"/>
      <c r="F49" s="913"/>
      <c r="G49" s="826"/>
      <c r="H49" s="913"/>
      <c r="I49" s="441"/>
      <c r="J49" s="441"/>
      <c r="K49" s="441"/>
      <c r="L49" s="441"/>
      <c r="M49" s="441"/>
      <c r="N49" s="296"/>
      <c r="O49" s="2"/>
    </row>
    <row r="50" spans="1:15" ht="20.25" customHeight="1" x14ac:dyDescent="0.2">
      <c r="A50" s="2"/>
      <c r="B50" s="215"/>
      <c r="C50" s="727"/>
      <c r="D50" s="13"/>
      <c r="E50" s="8"/>
      <c r="F50" s="525"/>
      <c r="G50" s="826"/>
      <c r="H50" s="525"/>
      <c r="I50" s="441"/>
      <c r="J50" s="441"/>
      <c r="K50" s="441"/>
      <c r="L50" s="441"/>
      <c r="M50" s="441"/>
      <c r="N50" s="297"/>
      <c r="O50" s="2"/>
    </row>
    <row r="51" spans="1:15" x14ac:dyDescent="0.2">
      <c r="A51" s="2"/>
      <c r="B51" s="333">
        <v>2</v>
      </c>
      <c r="C51" s="1456">
        <v>43405</v>
      </c>
      <c r="D51" s="1456"/>
      <c r="E51" s="1456"/>
      <c r="F51" s="1456"/>
      <c r="G51" s="1456"/>
      <c r="H51" s="1456"/>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81" t="s">
        <v>296</v>
      </c>
      <c r="C1" s="1482"/>
      <c r="D1" s="1482"/>
      <c r="E1" s="1482"/>
      <c r="F1" s="25"/>
      <c r="G1" s="25"/>
      <c r="H1" s="25"/>
      <c r="I1" s="25"/>
      <c r="J1" s="25"/>
      <c r="K1" s="25"/>
      <c r="L1" s="25"/>
      <c r="M1" s="307"/>
      <c r="N1" s="307"/>
      <c r="O1" s="26"/>
    </row>
    <row r="2" spans="1:15" ht="8.25" customHeight="1" x14ac:dyDescent="0.2">
      <c r="A2" s="24"/>
      <c r="B2" s="312"/>
      <c r="C2" s="308"/>
      <c r="D2" s="308"/>
      <c r="E2" s="308"/>
      <c r="F2" s="308"/>
      <c r="G2" s="308"/>
      <c r="H2" s="309"/>
      <c r="I2" s="309"/>
      <c r="J2" s="309"/>
      <c r="K2" s="309"/>
      <c r="L2" s="309"/>
      <c r="M2" s="309"/>
      <c r="N2" s="310"/>
      <c r="O2" s="28"/>
    </row>
    <row r="3" spans="1:15" s="32" customFormat="1" ht="11.25" customHeight="1" x14ac:dyDescent="0.2">
      <c r="A3" s="29"/>
      <c r="B3" s="30"/>
      <c r="C3" s="1483" t="s">
        <v>54</v>
      </c>
      <c r="D3" s="1483"/>
      <c r="E3" s="1483"/>
      <c r="F3" s="1483"/>
      <c r="G3" s="1483"/>
      <c r="H3" s="1483"/>
      <c r="I3" s="1483"/>
      <c r="J3" s="1483"/>
      <c r="K3" s="1483"/>
      <c r="L3" s="1483"/>
      <c r="M3" s="1483"/>
      <c r="N3" s="311"/>
      <c r="O3" s="31"/>
    </row>
    <row r="4" spans="1:15" s="32" customFormat="1" ht="11.25" x14ac:dyDescent="0.2">
      <c r="A4" s="29"/>
      <c r="B4" s="30"/>
      <c r="C4" s="1483"/>
      <c r="D4" s="1483"/>
      <c r="E4" s="1483"/>
      <c r="F4" s="1483"/>
      <c r="G4" s="1483"/>
      <c r="H4" s="1483"/>
      <c r="I4" s="1483"/>
      <c r="J4" s="1483"/>
      <c r="K4" s="1483"/>
      <c r="L4" s="1483"/>
      <c r="M4" s="1483"/>
      <c r="N4" s="311"/>
      <c r="O4" s="31"/>
    </row>
    <row r="5" spans="1:15" s="32" customFormat="1" ht="3" customHeight="1" x14ac:dyDescent="0.2">
      <c r="A5" s="29"/>
      <c r="B5" s="30"/>
      <c r="C5" s="33"/>
      <c r="D5" s="33"/>
      <c r="E5" s="33"/>
      <c r="F5" s="33"/>
      <c r="G5" s="33"/>
      <c r="H5" s="33"/>
      <c r="I5" s="33"/>
      <c r="J5" s="30"/>
      <c r="K5" s="30"/>
      <c r="L5" s="30"/>
      <c r="M5" s="34"/>
      <c r="N5" s="311"/>
      <c r="O5" s="31"/>
    </row>
    <row r="6" spans="1:15" s="32" customFormat="1" ht="18" customHeight="1" x14ac:dyDescent="0.2">
      <c r="A6" s="29"/>
      <c r="B6" s="30"/>
      <c r="C6" s="35"/>
      <c r="D6" s="1476" t="s">
        <v>410</v>
      </c>
      <c r="E6" s="1476"/>
      <c r="F6" s="1476"/>
      <c r="G6" s="1476"/>
      <c r="H6" s="1476"/>
      <c r="I6" s="1476"/>
      <c r="J6" s="1476"/>
      <c r="K6" s="1476"/>
      <c r="L6" s="1476"/>
      <c r="M6" s="1476"/>
      <c r="N6" s="311"/>
      <c r="O6" s="31"/>
    </row>
    <row r="7" spans="1:15" s="32" customFormat="1" ht="3" customHeight="1" x14ac:dyDescent="0.2">
      <c r="A7" s="29"/>
      <c r="B7" s="30"/>
      <c r="C7" s="33"/>
      <c r="D7" s="33"/>
      <c r="E7" s="33"/>
      <c r="F7" s="33"/>
      <c r="G7" s="33"/>
      <c r="H7" s="33"/>
      <c r="I7" s="33"/>
      <c r="J7" s="30"/>
      <c r="K7" s="30"/>
      <c r="L7" s="30"/>
      <c r="M7" s="34"/>
      <c r="N7" s="311"/>
      <c r="O7" s="31"/>
    </row>
    <row r="8" spans="1:15" s="32" customFormat="1" ht="92.25" customHeight="1" x14ac:dyDescent="0.2">
      <c r="A8" s="29"/>
      <c r="B8" s="30"/>
      <c r="C8" s="33"/>
      <c r="D8" s="1477" t="s">
        <v>411</v>
      </c>
      <c r="E8" s="1476"/>
      <c r="F8" s="1476"/>
      <c r="G8" s="1476"/>
      <c r="H8" s="1476"/>
      <c r="I8" s="1476"/>
      <c r="J8" s="1476"/>
      <c r="K8" s="1476"/>
      <c r="L8" s="1476"/>
      <c r="M8" s="1476"/>
      <c r="N8" s="311"/>
      <c r="O8" s="31"/>
    </row>
    <row r="9" spans="1:15" s="32" customFormat="1" ht="3" customHeight="1" x14ac:dyDescent="0.2">
      <c r="A9" s="29"/>
      <c r="B9" s="30"/>
      <c r="C9" s="33"/>
      <c r="D9" s="33"/>
      <c r="E9" s="33"/>
      <c r="F9" s="33"/>
      <c r="G9" s="33"/>
      <c r="H9" s="33"/>
      <c r="I9" s="33"/>
      <c r="J9" s="30"/>
      <c r="K9" s="30"/>
      <c r="L9" s="30"/>
      <c r="M9" s="34"/>
      <c r="N9" s="311"/>
      <c r="O9" s="31"/>
    </row>
    <row r="10" spans="1:15" s="32" customFormat="1" ht="67.5" customHeight="1" x14ac:dyDescent="0.2">
      <c r="A10" s="29"/>
      <c r="B10" s="30"/>
      <c r="C10" s="33"/>
      <c r="D10" s="1484" t="s">
        <v>412</v>
      </c>
      <c r="E10" s="1484"/>
      <c r="F10" s="1484"/>
      <c r="G10" s="1484"/>
      <c r="H10" s="1484"/>
      <c r="I10" s="1484"/>
      <c r="J10" s="1484"/>
      <c r="K10" s="1484"/>
      <c r="L10" s="1484"/>
      <c r="M10" s="1484"/>
      <c r="N10" s="311"/>
      <c r="O10" s="31"/>
    </row>
    <row r="11" spans="1:15" s="32" customFormat="1" ht="3" customHeight="1" x14ac:dyDescent="0.2">
      <c r="A11" s="29"/>
      <c r="B11" s="30"/>
      <c r="C11" s="33"/>
      <c r="D11" s="203"/>
      <c r="E11" s="203"/>
      <c r="F11" s="203"/>
      <c r="G11" s="203"/>
      <c r="H11" s="203"/>
      <c r="I11" s="203"/>
      <c r="J11" s="203"/>
      <c r="K11" s="203"/>
      <c r="L11" s="203"/>
      <c r="M11" s="203"/>
      <c r="N11" s="311"/>
      <c r="O11" s="31"/>
    </row>
    <row r="12" spans="1:15" s="32" customFormat="1" ht="53.25" customHeight="1" x14ac:dyDescent="0.2">
      <c r="A12" s="29"/>
      <c r="B12" s="30"/>
      <c r="C12" s="33"/>
      <c r="D12" s="1476" t="s">
        <v>413</v>
      </c>
      <c r="E12" s="1476"/>
      <c r="F12" s="1476"/>
      <c r="G12" s="1476"/>
      <c r="H12" s="1476"/>
      <c r="I12" s="1476"/>
      <c r="J12" s="1476"/>
      <c r="K12" s="1476"/>
      <c r="L12" s="1476"/>
      <c r="M12" s="1476"/>
      <c r="N12" s="311"/>
      <c r="O12" s="31"/>
    </row>
    <row r="13" spans="1:15" s="32" customFormat="1" ht="3" customHeight="1" x14ac:dyDescent="0.2">
      <c r="A13" s="29"/>
      <c r="B13" s="30"/>
      <c r="C13" s="33"/>
      <c r="D13" s="203"/>
      <c r="E13" s="203"/>
      <c r="F13" s="203"/>
      <c r="G13" s="203"/>
      <c r="H13" s="203"/>
      <c r="I13" s="203"/>
      <c r="J13" s="203"/>
      <c r="K13" s="203"/>
      <c r="L13" s="203"/>
      <c r="M13" s="203"/>
      <c r="N13" s="311"/>
      <c r="O13" s="31"/>
    </row>
    <row r="14" spans="1:15" s="32" customFormat="1" ht="23.25" customHeight="1" x14ac:dyDescent="0.2">
      <c r="A14" s="29"/>
      <c r="B14" s="30"/>
      <c r="C14" s="33"/>
      <c r="D14" s="1476" t="s">
        <v>414</v>
      </c>
      <c r="E14" s="1476"/>
      <c r="F14" s="1476"/>
      <c r="G14" s="1476"/>
      <c r="H14" s="1476"/>
      <c r="I14" s="1476"/>
      <c r="J14" s="1476"/>
      <c r="K14" s="1476"/>
      <c r="L14" s="1476"/>
      <c r="M14" s="1476"/>
      <c r="N14" s="311"/>
      <c r="O14" s="31"/>
    </row>
    <row r="15" spans="1:15" s="32" customFormat="1" ht="3" customHeight="1" x14ac:dyDescent="0.2">
      <c r="A15" s="29"/>
      <c r="B15" s="30"/>
      <c r="C15" s="33"/>
      <c r="D15" s="203"/>
      <c r="E15" s="203"/>
      <c r="F15" s="203"/>
      <c r="G15" s="203"/>
      <c r="H15" s="203"/>
      <c r="I15" s="203"/>
      <c r="J15" s="203"/>
      <c r="K15" s="203"/>
      <c r="L15" s="203"/>
      <c r="M15" s="203"/>
      <c r="N15" s="311"/>
      <c r="O15" s="31"/>
    </row>
    <row r="16" spans="1:15" s="32" customFormat="1" ht="23.25" customHeight="1" x14ac:dyDescent="0.2">
      <c r="A16" s="29"/>
      <c r="B16" s="30"/>
      <c r="C16" s="33"/>
      <c r="D16" s="1476" t="s">
        <v>415</v>
      </c>
      <c r="E16" s="1476"/>
      <c r="F16" s="1476"/>
      <c r="G16" s="1476"/>
      <c r="H16" s="1476"/>
      <c r="I16" s="1476"/>
      <c r="J16" s="1476"/>
      <c r="K16" s="1476"/>
      <c r="L16" s="1476"/>
      <c r="M16" s="1476"/>
      <c r="N16" s="311"/>
      <c r="O16" s="31"/>
    </row>
    <row r="17" spans="1:19" s="32" customFormat="1" ht="3" customHeight="1" x14ac:dyDescent="0.2">
      <c r="A17" s="29"/>
      <c r="B17" s="30"/>
      <c r="C17" s="33"/>
      <c r="D17" s="203"/>
      <c r="E17" s="203"/>
      <c r="F17" s="203"/>
      <c r="G17" s="203"/>
      <c r="H17" s="203"/>
      <c r="I17" s="203"/>
      <c r="J17" s="203"/>
      <c r="K17" s="203"/>
      <c r="L17" s="203"/>
      <c r="M17" s="203"/>
      <c r="N17" s="311"/>
      <c r="O17" s="31"/>
    </row>
    <row r="18" spans="1:19" s="32" customFormat="1" ht="23.25" customHeight="1" x14ac:dyDescent="0.2">
      <c r="A18" s="29"/>
      <c r="B18" s="30"/>
      <c r="C18" s="33"/>
      <c r="D18" s="1477" t="s">
        <v>416</v>
      </c>
      <c r="E18" s="1476"/>
      <c r="F18" s="1476"/>
      <c r="G18" s="1476"/>
      <c r="H18" s="1476"/>
      <c r="I18" s="1476"/>
      <c r="J18" s="1476"/>
      <c r="K18" s="1476"/>
      <c r="L18" s="1476"/>
      <c r="M18" s="1476"/>
      <c r="N18" s="311"/>
      <c r="O18" s="31"/>
    </row>
    <row r="19" spans="1:19" s="32" customFormat="1" ht="3" customHeight="1" x14ac:dyDescent="0.2">
      <c r="A19" s="29"/>
      <c r="B19" s="30"/>
      <c r="C19" s="33"/>
      <c r="D19" s="203"/>
      <c r="E19" s="203"/>
      <c r="F19" s="203"/>
      <c r="G19" s="203"/>
      <c r="H19" s="203"/>
      <c r="I19" s="203"/>
      <c r="J19" s="203"/>
      <c r="K19" s="203"/>
      <c r="L19" s="203"/>
      <c r="M19" s="203"/>
      <c r="N19" s="311"/>
      <c r="O19" s="31"/>
    </row>
    <row r="20" spans="1:19" s="32" customFormat="1" ht="14.25" customHeight="1" x14ac:dyDescent="0.2">
      <c r="A20" s="29"/>
      <c r="B20" s="30"/>
      <c r="C20" s="33"/>
      <c r="D20" s="1476" t="s">
        <v>417</v>
      </c>
      <c r="E20" s="1476"/>
      <c r="F20" s="1476"/>
      <c r="G20" s="1476"/>
      <c r="H20" s="1476"/>
      <c r="I20" s="1476"/>
      <c r="J20" s="1476"/>
      <c r="K20" s="1476"/>
      <c r="L20" s="1476"/>
      <c r="M20" s="1476"/>
      <c r="N20" s="311"/>
      <c r="O20" s="31"/>
    </row>
    <row r="21" spans="1:19" s="32" customFormat="1" ht="3" customHeight="1" x14ac:dyDescent="0.2">
      <c r="A21" s="29"/>
      <c r="B21" s="30"/>
      <c r="C21" s="33"/>
      <c r="D21" s="203"/>
      <c r="E21" s="203"/>
      <c r="F21" s="203"/>
      <c r="G21" s="203"/>
      <c r="H21" s="203"/>
      <c r="I21" s="203"/>
      <c r="J21" s="203"/>
      <c r="K21" s="203"/>
      <c r="L21" s="203"/>
      <c r="M21" s="203"/>
      <c r="N21" s="311"/>
      <c r="O21" s="31"/>
    </row>
    <row r="22" spans="1:19" s="32" customFormat="1" ht="32.25" customHeight="1" x14ac:dyDescent="0.2">
      <c r="A22" s="29"/>
      <c r="B22" s="30"/>
      <c r="C22" s="33"/>
      <c r="D22" s="1476" t="s">
        <v>418</v>
      </c>
      <c r="E22" s="1476"/>
      <c r="F22" s="1476"/>
      <c r="G22" s="1476"/>
      <c r="H22" s="1476"/>
      <c r="I22" s="1476"/>
      <c r="J22" s="1476"/>
      <c r="K22" s="1476"/>
      <c r="L22" s="1476"/>
      <c r="M22" s="1476"/>
      <c r="N22" s="311"/>
      <c r="O22" s="31"/>
    </row>
    <row r="23" spans="1:19" s="32" customFormat="1" ht="3" customHeight="1" x14ac:dyDescent="0.2">
      <c r="A23" s="29"/>
      <c r="B23" s="30"/>
      <c r="C23" s="33"/>
      <c r="D23" s="203"/>
      <c r="E23" s="203"/>
      <c r="F23" s="203"/>
      <c r="G23" s="203"/>
      <c r="H23" s="203"/>
      <c r="I23" s="203"/>
      <c r="J23" s="203"/>
      <c r="K23" s="203"/>
      <c r="L23" s="203"/>
      <c r="M23" s="203"/>
      <c r="N23" s="311"/>
      <c r="O23" s="31"/>
    </row>
    <row r="24" spans="1:19" s="32" customFormat="1" ht="81.75" customHeight="1" x14ac:dyDescent="0.2">
      <c r="A24" s="29"/>
      <c r="B24" s="30"/>
      <c r="C24" s="33"/>
      <c r="D24" s="1476" t="s">
        <v>283</v>
      </c>
      <c r="E24" s="1476"/>
      <c r="F24" s="1476"/>
      <c r="G24" s="1476"/>
      <c r="H24" s="1476"/>
      <c r="I24" s="1476"/>
      <c r="J24" s="1476"/>
      <c r="K24" s="1476"/>
      <c r="L24" s="1476"/>
      <c r="M24" s="1476"/>
      <c r="N24" s="311"/>
      <c r="O24" s="31"/>
    </row>
    <row r="25" spans="1:19" s="32" customFormat="1" ht="3" customHeight="1" x14ac:dyDescent="0.2">
      <c r="A25" s="29"/>
      <c r="B25" s="30"/>
      <c r="C25" s="33"/>
      <c r="D25" s="203"/>
      <c r="E25" s="203"/>
      <c r="F25" s="203"/>
      <c r="G25" s="203"/>
      <c r="H25" s="203"/>
      <c r="I25" s="203"/>
      <c r="J25" s="203"/>
      <c r="K25" s="203"/>
      <c r="L25" s="203"/>
      <c r="M25" s="203"/>
      <c r="N25" s="311"/>
      <c r="O25" s="31"/>
    </row>
    <row r="26" spans="1:19" s="32" customFormat="1" ht="105.75" customHeight="1" x14ac:dyDescent="0.2">
      <c r="A26" s="29"/>
      <c r="B26" s="30"/>
      <c r="C26" s="33"/>
      <c r="D26" s="1473" t="s">
        <v>390</v>
      </c>
      <c r="E26" s="1473"/>
      <c r="F26" s="1473"/>
      <c r="G26" s="1473"/>
      <c r="H26" s="1473"/>
      <c r="I26" s="1473"/>
      <c r="J26" s="1473"/>
      <c r="K26" s="1473"/>
      <c r="L26" s="1473"/>
      <c r="M26" s="1473"/>
      <c r="N26" s="311"/>
      <c r="O26" s="31"/>
    </row>
    <row r="27" spans="1:19" s="32" customFormat="1" ht="3" customHeight="1" x14ac:dyDescent="0.2">
      <c r="A27" s="29"/>
      <c r="B27" s="30"/>
      <c r="C27" s="33"/>
      <c r="D27" s="44"/>
      <c r="E27" s="44"/>
      <c r="F27" s="44"/>
      <c r="G27" s="44"/>
      <c r="H27" s="44"/>
      <c r="I27" s="44"/>
      <c r="J27" s="45"/>
      <c r="K27" s="45"/>
      <c r="L27" s="45"/>
      <c r="M27" s="46"/>
      <c r="N27" s="311"/>
      <c r="O27" s="31"/>
    </row>
    <row r="28" spans="1:19" s="32" customFormat="1" ht="57" customHeight="1" x14ac:dyDescent="0.2">
      <c r="A28" s="29"/>
      <c r="B28" s="30"/>
      <c r="C28" s="35"/>
      <c r="D28" s="1476" t="s">
        <v>53</v>
      </c>
      <c r="E28" s="1478"/>
      <c r="F28" s="1478"/>
      <c r="G28" s="1478"/>
      <c r="H28" s="1478"/>
      <c r="I28" s="1478"/>
      <c r="J28" s="1478"/>
      <c r="K28" s="1478"/>
      <c r="L28" s="1478"/>
      <c r="M28" s="1478"/>
      <c r="N28" s="311"/>
      <c r="O28" s="31"/>
      <c r="S28" s="32" t="s">
        <v>34</v>
      </c>
    </row>
    <row r="29" spans="1:19" s="32" customFormat="1" ht="3" customHeight="1" x14ac:dyDescent="0.2">
      <c r="A29" s="29"/>
      <c r="B29" s="30"/>
      <c r="C29" s="35"/>
      <c r="D29" s="204"/>
      <c r="E29" s="204"/>
      <c r="F29" s="204"/>
      <c r="G29" s="204"/>
      <c r="H29" s="204"/>
      <c r="I29" s="204"/>
      <c r="J29" s="204"/>
      <c r="K29" s="204"/>
      <c r="L29" s="204"/>
      <c r="M29" s="204"/>
      <c r="N29" s="311"/>
      <c r="O29" s="31"/>
    </row>
    <row r="30" spans="1:19" s="32" customFormat="1" ht="34.5" customHeight="1" x14ac:dyDescent="0.2">
      <c r="A30" s="29"/>
      <c r="B30" s="30"/>
      <c r="C30" s="35"/>
      <c r="D30" s="1476" t="s">
        <v>52</v>
      </c>
      <c r="E30" s="1478"/>
      <c r="F30" s="1478"/>
      <c r="G30" s="1478"/>
      <c r="H30" s="1478"/>
      <c r="I30" s="1478"/>
      <c r="J30" s="1478"/>
      <c r="K30" s="1478"/>
      <c r="L30" s="1478"/>
      <c r="M30" s="1478"/>
      <c r="N30" s="311"/>
      <c r="O30" s="31"/>
    </row>
    <row r="31" spans="1:19" s="32" customFormat="1" ht="22.5" customHeight="1" x14ac:dyDescent="0.2">
      <c r="A31" s="29"/>
      <c r="B31" s="30"/>
      <c r="C31" s="37"/>
      <c r="D31" s="72"/>
      <c r="E31" s="72"/>
      <c r="F31" s="72"/>
      <c r="G31" s="72"/>
      <c r="H31" s="72"/>
      <c r="I31" s="72"/>
      <c r="J31" s="72"/>
      <c r="K31" s="72"/>
      <c r="L31" s="72"/>
      <c r="M31" s="72"/>
      <c r="N31" s="311"/>
      <c r="O31" s="31"/>
    </row>
    <row r="32" spans="1:19" s="32" customFormat="1" ht="13.5" customHeight="1" x14ac:dyDescent="0.2">
      <c r="A32" s="29"/>
      <c r="B32" s="30"/>
      <c r="C32" s="37"/>
      <c r="D32" s="299"/>
      <c r="E32" s="299"/>
      <c r="F32" s="299"/>
      <c r="G32" s="300"/>
      <c r="H32" s="301" t="s">
        <v>17</v>
      </c>
      <c r="I32" s="298"/>
      <c r="J32" s="40"/>
      <c r="K32" s="300"/>
      <c r="L32" s="301" t="s">
        <v>24</v>
      </c>
      <c r="M32" s="298"/>
      <c r="N32" s="311"/>
      <c r="O32" s="31"/>
    </row>
    <row r="33" spans="1:16" s="32" customFormat="1" ht="6" customHeight="1" x14ac:dyDescent="0.2">
      <c r="A33" s="29"/>
      <c r="B33" s="30"/>
      <c r="C33" s="37"/>
      <c r="D33" s="302"/>
      <c r="E33" s="38"/>
      <c r="F33" s="38"/>
      <c r="G33" s="40"/>
      <c r="H33" s="39"/>
      <c r="I33" s="40"/>
      <c r="J33" s="40"/>
      <c r="K33" s="304"/>
      <c r="L33" s="305"/>
      <c r="M33" s="40"/>
      <c r="N33" s="311"/>
      <c r="O33" s="31"/>
    </row>
    <row r="34" spans="1:16" s="32" customFormat="1" ht="11.25" x14ac:dyDescent="0.2">
      <c r="A34" s="29"/>
      <c r="B34" s="30"/>
      <c r="C34" s="36"/>
      <c r="D34" s="303" t="s">
        <v>44</v>
      </c>
      <c r="E34" s="38" t="s">
        <v>36</v>
      </c>
      <c r="F34" s="38"/>
      <c r="G34" s="38"/>
      <c r="H34" s="39"/>
      <c r="I34" s="38"/>
      <c r="J34" s="40"/>
      <c r="K34" s="306"/>
      <c r="L34" s="40"/>
      <c r="M34" s="40"/>
      <c r="N34" s="311"/>
      <c r="O34" s="31"/>
    </row>
    <row r="35" spans="1:16" s="32" customFormat="1" ht="11.25" customHeight="1" x14ac:dyDescent="0.2">
      <c r="A35" s="29"/>
      <c r="B35" s="30"/>
      <c r="C35" s="37"/>
      <c r="D35" s="303" t="s">
        <v>3</v>
      </c>
      <c r="E35" s="38" t="s">
        <v>37</v>
      </c>
      <c r="F35" s="38"/>
      <c r="G35" s="40"/>
      <c r="H35" s="39"/>
      <c r="I35" s="40"/>
      <c r="J35" s="40"/>
      <c r="K35" s="1479">
        <f>+capa!D59</f>
        <v>43434</v>
      </c>
      <c r="L35" s="1480"/>
      <c r="M35" s="969"/>
      <c r="N35" s="311"/>
      <c r="O35" s="31"/>
    </row>
    <row r="36" spans="1:16" s="32" customFormat="1" ht="11.25" x14ac:dyDescent="0.2">
      <c r="A36" s="29"/>
      <c r="B36" s="30"/>
      <c r="C36" s="37"/>
      <c r="D36" s="303" t="s">
        <v>40</v>
      </c>
      <c r="E36" s="38" t="s">
        <v>39</v>
      </c>
      <c r="F36" s="38"/>
      <c r="G36" s="40"/>
      <c r="H36" s="39"/>
      <c r="I36" s="40"/>
      <c r="J36" s="40"/>
      <c r="K36" s="875"/>
      <c r="L36" s="876"/>
      <c r="M36" s="876"/>
      <c r="N36" s="311"/>
      <c r="O36" s="31"/>
    </row>
    <row r="37" spans="1:16" s="32" customFormat="1" ht="12.75" customHeight="1" x14ac:dyDescent="0.2">
      <c r="A37" s="29"/>
      <c r="B37" s="30"/>
      <c r="C37" s="36"/>
      <c r="D37" s="303" t="s">
        <v>41</v>
      </c>
      <c r="E37" s="38" t="s">
        <v>20</v>
      </c>
      <c r="F37" s="38"/>
      <c r="G37" s="38"/>
      <c r="H37" s="39"/>
      <c r="I37" s="38"/>
      <c r="J37" s="40"/>
      <c r="K37" s="1474"/>
      <c r="L37" s="1475"/>
      <c r="M37" s="1475"/>
      <c r="N37" s="311"/>
      <c r="O37" s="31"/>
    </row>
    <row r="38" spans="1:16" s="32" customFormat="1" ht="11.25" x14ac:dyDescent="0.2">
      <c r="A38" s="29"/>
      <c r="B38" s="30"/>
      <c r="C38" s="36"/>
      <c r="D38" s="303" t="s">
        <v>15</v>
      </c>
      <c r="E38" s="38" t="s">
        <v>5</v>
      </c>
      <c r="F38" s="38"/>
      <c r="G38" s="38"/>
      <c r="H38" s="39"/>
      <c r="I38" s="38"/>
      <c r="J38" s="40"/>
      <c r="K38" s="1474"/>
      <c r="L38" s="1475"/>
      <c r="M38" s="1475"/>
      <c r="N38" s="311"/>
      <c r="O38" s="31"/>
    </row>
    <row r="39" spans="1:16" s="32" customFormat="1" ht="8.25" customHeight="1" x14ac:dyDescent="0.2">
      <c r="A39" s="29"/>
      <c r="B39" s="30"/>
      <c r="C39" s="30"/>
      <c r="D39" s="30"/>
      <c r="E39" s="30"/>
      <c r="F39" s="30"/>
      <c r="G39" s="30"/>
      <c r="H39" s="30"/>
      <c r="I39" s="30"/>
      <c r="J39" s="30"/>
      <c r="K39" s="25"/>
      <c r="L39" s="30"/>
      <c r="M39" s="30"/>
      <c r="N39" s="311"/>
      <c r="O39" s="31"/>
    </row>
    <row r="40" spans="1:16" ht="13.5" customHeight="1" x14ac:dyDescent="0.2">
      <c r="A40" s="24"/>
      <c r="B40" s="28"/>
      <c r="C40" s="26"/>
      <c r="D40" s="26"/>
      <c r="E40" s="20"/>
      <c r="F40" s="25"/>
      <c r="G40" s="25"/>
      <c r="H40" s="25"/>
      <c r="I40" s="25"/>
      <c r="J40" s="25"/>
      <c r="L40" s="1471">
        <v>43405</v>
      </c>
      <c r="M40" s="1472"/>
      <c r="N40" s="332">
        <v>3</v>
      </c>
      <c r="O40" s="166"/>
      <c r="P40" s="166"/>
    </row>
    <row r="48" spans="1:16" x14ac:dyDescent="0.2">
      <c r="C48" s="726"/>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264" customWidth="1"/>
    <col min="2" max="2" width="2.5703125" style="1264" customWidth="1"/>
    <col min="3" max="3" width="1" style="1264" customWidth="1"/>
    <col min="4" max="4" width="19.140625" style="1264" customWidth="1"/>
    <col min="5" max="5" width="9.28515625" style="1264" customWidth="1"/>
    <col min="6" max="6" width="5.42578125" style="1264" customWidth="1"/>
    <col min="7" max="7" width="9.28515625" style="1264" customWidth="1"/>
    <col min="8" max="8" width="5.42578125" style="1264" customWidth="1"/>
    <col min="9" max="9" width="9.28515625" style="1264" customWidth="1"/>
    <col min="10" max="10" width="5.42578125" style="1264" customWidth="1"/>
    <col min="11" max="11" width="9.28515625" style="1264" customWidth="1"/>
    <col min="12" max="12" width="5.42578125" style="1264" customWidth="1"/>
    <col min="13" max="13" width="9.28515625" style="1264" customWidth="1"/>
    <col min="14" max="14" width="5.42578125" style="1264" customWidth="1"/>
    <col min="15" max="15" width="2.5703125" style="1264" customWidth="1"/>
    <col min="16" max="16" width="1" style="1264" customWidth="1"/>
    <col min="17" max="16384" width="9.140625" style="1264"/>
  </cols>
  <sheetData>
    <row r="1" spans="1:16" ht="13.5" customHeight="1" x14ac:dyDescent="0.2">
      <c r="A1" s="1259"/>
      <c r="B1" s="1260"/>
      <c r="C1" s="1260"/>
      <c r="D1" s="1261"/>
      <c r="E1" s="1260"/>
      <c r="F1" s="1260"/>
      <c r="G1" s="1260"/>
      <c r="H1" s="1260"/>
      <c r="I1" s="1487" t="s">
        <v>374</v>
      </c>
      <c r="J1" s="1487"/>
      <c r="K1" s="1487"/>
      <c r="L1" s="1487"/>
      <c r="M1" s="1487"/>
      <c r="N1" s="1487"/>
      <c r="O1" s="1262"/>
      <c r="P1" s="1263"/>
    </row>
    <row r="2" spans="1:16" ht="6" customHeight="1" x14ac:dyDescent="0.2">
      <c r="A2" s="1265"/>
      <c r="B2" s="1259"/>
      <c r="C2" s="1259"/>
      <c r="D2" s="1259"/>
      <c r="E2" s="1259"/>
      <c r="F2" s="1259"/>
      <c r="G2" s="1259"/>
      <c r="H2" s="1259"/>
      <c r="I2" s="1259"/>
      <c r="J2" s="1259"/>
      <c r="K2" s="1259"/>
      <c r="L2" s="1259"/>
      <c r="M2" s="1259"/>
      <c r="N2" s="1259"/>
      <c r="O2" s="1259"/>
      <c r="P2" s="1263"/>
    </row>
    <row r="3" spans="1:16" ht="13.5" customHeight="1" thickBot="1" x14ac:dyDescent="0.25">
      <c r="A3" s="1265"/>
      <c r="B3" s="1259"/>
      <c r="C3" s="1266"/>
      <c r="D3" s="1259"/>
      <c r="E3" s="1259"/>
      <c r="F3" s="1259"/>
      <c r="G3" s="1267"/>
      <c r="H3" s="1259"/>
      <c r="I3" s="1259"/>
      <c r="J3" s="1259"/>
      <c r="K3" s="1259"/>
      <c r="L3" s="1259"/>
      <c r="M3" s="1488" t="s">
        <v>73</v>
      </c>
      <c r="N3" s="1488"/>
      <c r="O3" s="1259"/>
      <c r="P3" s="1263"/>
    </row>
    <row r="4" spans="1:16" s="1271" customFormat="1" ht="13.5" customHeight="1" thickBot="1" x14ac:dyDescent="0.25">
      <c r="A4" s="1268"/>
      <c r="B4" s="1269"/>
      <c r="C4" s="1489" t="s">
        <v>176</v>
      </c>
      <c r="D4" s="1490"/>
      <c r="E4" s="1490"/>
      <c r="F4" s="1490"/>
      <c r="G4" s="1490"/>
      <c r="H4" s="1490"/>
      <c r="I4" s="1490"/>
      <c r="J4" s="1490"/>
      <c r="K4" s="1490"/>
      <c r="L4" s="1490"/>
      <c r="M4" s="1490"/>
      <c r="N4" s="1491"/>
      <c r="O4" s="1259"/>
      <c r="P4" s="1270"/>
    </row>
    <row r="5" spans="1:16" ht="3.75" customHeight="1" x14ac:dyDescent="0.2">
      <c r="A5" s="1265"/>
      <c r="B5" s="1272"/>
      <c r="C5" s="1492" t="s">
        <v>154</v>
      </c>
      <c r="D5" s="1493"/>
      <c r="E5" s="1273"/>
      <c r="F5" s="1273"/>
      <c r="G5" s="1273"/>
      <c r="H5" s="1273"/>
      <c r="I5" s="1273"/>
      <c r="J5" s="1273"/>
      <c r="K5" s="1266"/>
      <c r="L5" s="1273"/>
      <c r="M5" s="1273"/>
      <c r="N5" s="1273"/>
      <c r="O5" s="1259"/>
      <c r="P5" s="1263"/>
    </row>
    <row r="6" spans="1:16" ht="13.5" customHeight="1" x14ac:dyDescent="0.2">
      <c r="A6" s="1265"/>
      <c r="B6" s="1272"/>
      <c r="C6" s="1494"/>
      <c r="D6" s="1494"/>
      <c r="E6" s="1274" t="s">
        <v>34</v>
      </c>
      <c r="F6" s="1275">
        <v>2017</v>
      </c>
      <c r="G6" s="1274" t="s">
        <v>34</v>
      </c>
      <c r="H6" s="1275" t="s">
        <v>34</v>
      </c>
      <c r="I6" s="1276"/>
      <c r="J6" s="1275" t="s">
        <v>34</v>
      </c>
      <c r="K6" s="1277">
        <v>2018</v>
      </c>
      <c r="L6" s="1278" t="s">
        <v>34</v>
      </c>
      <c r="M6" s="1278" t="s">
        <v>34</v>
      </c>
      <c r="N6" s="1279"/>
      <c r="O6" s="1259"/>
      <c r="P6" s="1263"/>
    </row>
    <row r="7" spans="1:16" x14ac:dyDescent="0.2">
      <c r="A7" s="1265"/>
      <c r="B7" s="1272"/>
      <c r="C7" s="1280"/>
      <c r="D7" s="1280"/>
      <c r="E7" s="1495" t="s">
        <v>700</v>
      </c>
      <c r="F7" s="1495"/>
      <c r="G7" s="1495" t="s">
        <v>701</v>
      </c>
      <c r="H7" s="1495"/>
      <c r="I7" s="1495" t="s">
        <v>702</v>
      </c>
      <c r="J7" s="1495"/>
      <c r="K7" s="1495" t="s">
        <v>703</v>
      </c>
      <c r="L7" s="1495"/>
      <c r="M7" s="1495" t="s">
        <v>700</v>
      </c>
      <c r="N7" s="1495"/>
      <c r="O7" s="1259"/>
      <c r="P7" s="1263"/>
    </row>
    <row r="8" spans="1:16" s="1284" customFormat="1" ht="19.5" customHeight="1" x14ac:dyDescent="0.2">
      <c r="A8" s="1281"/>
      <c r="B8" s="1282"/>
      <c r="C8" s="1485" t="s">
        <v>2</v>
      </c>
      <c r="D8" s="1485"/>
      <c r="E8" s="1486">
        <v>10281.6</v>
      </c>
      <c r="F8" s="1486"/>
      <c r="G8" s="1486">
        <v>10278.1</v>
      </c>
      <c r="H8" s="1486"/>
      <c r="I8" s="1486">
        <v>10270.799999999999</v>
      </c>
      <c r="J8" s="1486"/>
      <c r="K8" s="1486">
        <v>10264.299999999999</v>
      </c>
      <c r="L8" s="1486"/>
      <c r="M8" s="1486">
        <v>10261.1</v>
      </c>
      <c r="N8" s="1486"/>
      <c r="O8" s="1259"/>
      <c r="P8" s="1283"/>
    </row>
    <row r="9" spans="1:16" ht="14.25" customHeight="1" x14ac:dyDescent="0.2">
      <c r="A9" s="1265"/>
      <c r="B9" s="1259"/>
      <c r="C9" s="702" t="s">
        <v>72</v>
      </c>
      <c r="D9" s="1272"/>
      <c r="E9" s="1496">
        <v>4862.2</v>
      </c>
      <c r="F9" s="1496"/>
      <c r="G9" s="1496">
        <v>4859.5</v>
      </c>
      <c r="H9" s="1496"/>
      <c r="I9" s="1496">
        <v>4857.3</v>
      </c>
      <c r="J9" s="1496"/>
      <c r="K9" s="1496">
        <v>4853.3</v>
      </c>
      <c r="L9" s="1496"/>
      <c r="M9" s="1496">
        <v>4851</v>
      </c>
      <c r="N9" s="1496"/>
      <c r="O9" s="1285"/>
      <c r="P9" s="1263"/>
    </row>
    <row r="10" spans="1:16" ht="14.25" customHeight="1" x14ac:dyDescent="0.2">
      <c r="A10" s="1265"/>
      <c r="B10" s="1259"/>
      <c r="C10" s="702" t="s">
        <v>71</v>
      </c>
      <c r="D10" s="1272"/>
      <c r="E10" s="1496">
        <v>5419.4</v>
      </c>
      <c r="F10" s="1496"/>
      <c r="G10" s="1496">
        <v>5418.7</v>
      </c>
      <c r="H10" s="1496"/>
      <c r="I10" s="1496">
        <v>5413.5</v>
      </c>
      <c r="J10" s="1496"/>
      <c r="K10" s="1496">
        <v>5410.9</v>
      </c>
      <c r="L10" s="1496"/>
      <c r="M10" s="1496">
        <v>5410.1</v>
      </c>
      <c r="N10" s="1496"/>
      <c r="O10" s="1285"/>
      <c r="P10" s="1263"/>
    </row>
    <row r="11" spans="1:16" ht="18.75" customHeight="1" x14ac:dyDescent="0.2">
      <c r="A11" s="1265"/>
      <c r="B11" s="1259"/>
      <c r="C11" s="702" t="s">
        <v>175</v>
      </c>
      <c r="D11" s="1286"/>
      <c r="E11" s="1496">
        <v>1429.1</v>
      </c>
      <c r="F11" s="1496"/>
      <c r="G11" s="1496">
        <v>1426.2</v>
      </c>
      <c r="H11" s="1496"/>
      <c r="I11" s="1496">
        <v>1419.6</v>
      </c>
      <c r="J11" s="1496"/>
      <c r="K11" s="1496">
        <v>1414.1</v>
      </c>
      <c r="L11" s="1496"/>
      <c r="M11" s="1496">
        <v>1409.4</v>
      </c>
      <c r="N11" s="1496"/>
      <c r="O11" s="1285"/>
      <c r="P11" s="1263"/>
    </row>
    <row r="12" spans="1:16" ht="14.25" customHeight="1" x14ac:dyDescent="0.2">
      <c r="A12" s="1265"/>
      <c r="B12" s="1259"/>
      <c r="C12" s="702" t="s">
        <v>155</v>
      </c>
      <c r="D12" s="1272"/>
      <c r="E12" s="1496">
        <v>1091.8</v>
      </c>
      <c r="F12" s="1496"/>
      <c r="G12" s="1496">
        <v>1090.2</v>
      </c>
      <c r="H12" s="1496"/>
      <c r="I12" s="1496">
        <v>1089.7</v>
      </c>
      <c r="J12" s="1496"/>
      <c r="K12" s="1496">
        <v>1088.7</v>
      </c>
      <c r="L12" s="1496"/>
      <c r="M12" s="1496">
        <v>1087.7</v>
      </c>
      <c r="N12" s="1496"/>
      <c r="O12" s="1285"/>
      <c r="P12" s="1263"/>
    </row>
    <row r="13" spans="1:16" ht="14.25" customHeight="1" x14ac:dyDescent="0.2">
      <c r="A13" s="1265"/>
      <c r="B13" s="1259"/>
      <c r="C13" s="702" t="s">
        <v>156</v>
      </c>
      <c r="D13" s="1272"/>
      <c r="E13" s="1496">
        <v>2667.1</v>
      </c>
      <c r="F13" s="1496"/>
      <c r="G13" s="1496">
        <v>2652.3</v>
      </c>
      <c r="H13" s="1496"/>
      <c r="I13" s="1496">
        <v>2642</v>
      </c>
      <c r="J13" s="1496"/>
      <c r="K13" s="1496">
        <v>2628.3</v>
      </c>
      <c r="L13" s="1496"/>
      <c r="M13" s="1496">
        <v>2614.6</v>
      </c>
      <c r="N13" s="1496"/>
      <c r="O13" s="1285"/>
      <c r="P13" s="1263"/>
    </row>
    <row r="14" spans="1:16" ht="14.25" customHeight="1" x14ac:dyDescent="0.2">
      <c r="A14" s="1265"/>
      <c r="B14" s="1259"/>
      <c r="C14" s="702" t="s">
        <v>157</v>
      </c>
      <c r="D14" s="1272"/>
      <c r="E14" s="1496">
        <v>5093.6000000000004</v>
      </c>
      <c r="F14" s="1496"/>
      <c r="G14" s="1496">
        <v>5109.3999999999996</v>
      </c>
      <c r="H14" s="1496"/>
      <c r="I14" s="1496">
        <v>5119.6000000000004</v>
      </c>
      <c r="J14" s="1496"/>
      <c r="K14" s="1496">
        <v>5133.1000000000004</v>
      </c>
      <c r="L14" s="1496"/>
      <c r="M14" s="1496">
        <v>5149.3999999999996</v>
      </c>
      <c r="N14" s="1496"/>
      <c r="O14" s="1285"/>
      <c r="P14" s="1263"/>
    </row>
    <row r="15" spans="1:16" s="1284" customFormat="1" ht="19.5" customHeight="1" x14ac:dyDescent="0.2">
      <c r="A15" s="1281"/>
      <c r="B15" s="1282"/>
      <c r="C15" s="1485" t="s">
        <v>174</v>
      </c>
      <c r="D15" s="1485"/>
      <c r="E15" s="1486">
        <v>5247</v>
      </c>
      <c r="F15" s="1486"/>
      <c r="G15" s="1486">
        <v>5226.8999999999996</v>
      </c>
      <c r="H15" s="1486"/>
      <c r="I15" s="1486">
        <v>5216.8</v>
      </c>
      <c r="J15" s="1486"/>
      <c r="K15" s="1486">
        <v>5226</v>
      </c>
      <c r="L15" s="1486"/>
      <c r="M15" s="1486">
        <v>5255.5</v>
      </c>
      <c r="N15" s="1486"/>
      <c r="O15" s="1287"/>
      <c r="P15" s="1283"/>
    </row>
    <row r="16" spans="1:16" ht="14.25" customHeight="1" x14ac:dyDescent="0.2">
      <c r="A16" s="1265"/>
      <c r="B16" s="1259"/>
      <c r="C16" s="702" t="s">
        <v>72</v>
      </c>
      <c r="D16" s="1272"/>
      <c r="E16" s="1496">
        <v>2678.9</v>
      </c>
      <c r="F16" s="1496"/>
      <c r="G16" s="1496">
        <v>2671.3</v>
      </c>
      <c r="H16" s="1496"/>
      <c r="I16" s="1496">
        <v>2660.7</v>
      </c>
      <c r="J16" s="1496"/>
      <c r="K16" s="1496">
        <v>2653.8</v>
      </c>
      <c r="L16" s="1496"/>
      <c r="M16" s="1496">
        <v>2662.1</v>
      </c>
      <c r="N16" s="1496"/>
      <c r="O16" s="1285"/>
      <c r="P16" s="1263"/>
    </row>
    <row r="17" spans="1:16" ht="14.25" customHeight="1" x14ac:dyDescent="0.2">
      <c r="A17" s="1265"/>
      <c r="B17" s="1259"/>
      <c r="C17" s="702" t="s">
        <v>71</v>
      </c>
      <c r="D17" s="1272"/>
      <c r="E17" s="1496">
        <v>2568.1</v>
      </c>
      <c r="F17" s="1496"/>
      <c r="G17" s="1496">
        <v>2555.6</v>
      </c>
      <c r="H17" s="1496"/>
      <c r="I17" s="1496">
        <v>2556.1</v>
      </c>
      <c r="J17" s="1496"/>
      <c r="K17" s="1496">
        <v>2572.1</v>
      </c>
      <c r="L17" s="1496"/>
      <c r="M17" s="1496">
        <v>2593.4</v>
      </c>
      <c r="N17" s="1496"/>
      <c r="O17" s="1285"/>
      <c r="P17" s="1263"/>
    </row>
    <row r="18" spans="1:16" ht="18.75" customHeight="1" x14ac:dyDescent="0.2">
      <c r="A18" s="1265"/>
      <c r="B18" s="1259"/>
      <c r="C18" s="702" t="s">
        <v>155</v>
      </c>
      <c r="D18" s="1272"/>
      <c r="E18" s="1496">
        <v>384.3</v>
      </c>
      <c r="F18" s="1496"/>
      <c r="G18" s="1496">
        <v>378.9</v>
      </c>
      <c r="H18" s="1496"/>
      <c r="I18" s="1496">
        <v>362.5</v>
      </c>
      <c r="J18" s="1496"/>
      <c r="K18" s="1496">
        <v>356.2</v>
      </c>
      <c r="L18" s="1496"/>
      <c r="M18" s="1496">
        <v>394.9</v>
      </c>
      <c r="N18" s="1496"/>
      <c r="O18" s="1285"/>
      <c r="P18" s="1263"/>
    </row>
    <row r="19" spans="1:16" ht="14.25" customHeight="1" x14ac:dyDescent="0.2">
      <c r="A19" s="1265"/>
      <c r="B19" s="1259"/>
      <c r="C19" s="702" t="s">
        <v>156</v>
      </c>
      <c r="D19" s="1272"/>
      <c r="E19" s="1496">
        <v>2435.6999999999998</v>
      </c>
      <c r="F19" s="1496"/>
      <c r="G19" s="1496">
        <v>2423.3000000000002</v>
      </c>
      <c r="H19" s="1496"/>
      <c r="I19" s="1496">
        <v>2419.6</v>
      </c>
      <c r="J19" s="1496"/>
      <c r="K19" s="1496">
        <v>2412.5</v>
      </c>
      <c r="L19" s="1496"/>
      <c r="M19" s="1496">
        <v>2383.5</v>
      </c>
      <c r="N19" s="1496"/>
      <c r="O19" s="1285"/>
      <c r="P19" s="1263"/>
    </row>
    <row r="20" spans="1:16" ht="14.25" customHeight="1" x14ac:dyDescent="0.2">
      <c r="A20" s="1265"/>
      <c r="B20" s="1259"/>
      <c r="C20" s="702" t="s">
        <v>157</v>
      </c>
      <c r="D20" s="1272"/>
      <c r="E20" s="1496">
        <v>2426.9</v>
      </c>
      <c r="F20" s="1496"/>
      <c r="G20" s="1496">
        <v>2424.8000000000002</v>
      </c>
      <c r="H20" s="1496"/>
      <c r="I20" s="1496">
        <v>2434.6999999999998</v>
      </c>
      <c r="J20" s="1496"/>
      <c r="K20" s="1496">
        <v>2457.3000000000002</v>
      </c>
      <c r="L20" s="1496"/>
      <c r="M20" s="1496">
        <v>2477</v>
      </c>
      <c r="N20" s="1496"/>
      <c r="O20" s="1285"/>
      <c r="P20" s="1263"/>
    </row>
    <row r="21" spans="1:16" s="1292" customFormat="1" ht="19.5" customHeight="1" x14ac:dyDescent="0.2">
      <c r="A21" s="1288"/>
      <c r="B21" s="1289"/>
      <c r="C21" s="1485" t="s">
        <v>531</v>
      </c>
      <c r="D21" s="1485"/>
      <c r="E21" s="1497">
        <v>59.3</v>
      </c>
      <c r="F21" s="1497"/>
      <c r="G21" s="1497">
        <v>59</v>
      </c>
      <c r="H21" s="1497"/>
      <c r="I21" s="1497">
        <v>58.9</v>
      </c>
      <c r="J21" s="1497"/>
      <c r="K21" s="1497">
        <v>59</v>
      </c>
      <c r="L21" s="1497"/>
      <c r="M21" s="1497">
        <v>59.4</v>
      </c>
      <c r="N21" s="1497"/>
      <c r="O21" s="1290"/>
      <c r="P21" s="1291"/>
    </row>
    <row r="22" spans="1:16" ht="14.25" customHeight="1" x14ac:dyDescent="0.2">
      <c r="A22" s="1265"/>
      <c r="B22" s="1259"/>
      <c r="C22" s="702" t="s">
        <v>72</v>
      </c>
      <c r="D22" s="1272"/>
      <c r="E22" s="1496">
        <v>64.900000000000006</v>
      </c>
      <c r="F22" s="1496"/>
      <c r="G22" s="1496">
        <v>64.7</v>
      </c>
      <c r="H22" s="1496"/>
      <c r="I22" s="1496">
        <v>64.400000000000006</v>
      </c>
      <c r="J22" s="1496"/>
      <c r="K22" s="1496">
        <v>64.3</v>
      </c>
      <c r="L22" s="1496"/>
      <c r="M22" s="1496">
        <v>64.5</v>
      </c>
      <c r="N22" s="1496"/>
      <c r="O22" s="1285"/>
      <c r="P22" s="1263"/>
    </row>
    <row r="23" spans="1:16" ht="14.25" customHeight="1" x14ac:dyDescent="0.2">
      <c r="A23" s="1265"/>
      <c r="B23" s="1259"/>
      <c r="C23" s="702" t="s">
        <v>71</v>
      </c>
      <c r="D23" s="1272"/>
      <c r="E23" s="1496">
        <v>54.4</v>
      </c>
      <c r="F23" s="1496"/>
      <c r="G23" s="1496">
        <v>54.1</v>
      </c>
      <c r="H23" s="1496"/>
      <c r="I23" s="1496">
        <v>54.2</v>
      </c>
      <c r="J23" s="1496"/>
      <c r="K23" s="1496">
        <v>54.5</v>
      </c>
      <c r="L23" s="1496"/>
      <c r="M23" s="1496">
        <v>54.9</v>
      </c>
      <c r="N23" s="1496"/>
      <c r="O23" s="1285"/>
      <c r="P23" s="1263"/>
    </row>
    <row r="24" spans="1:16" ht="18.75" customHeight="1" x14ac:dyDescent="0.2">
      <c r="A24" s="1265"/>
      <c r="B24" s="1259"/>
      <c r="C24" s="702" t="s">
        <v>170</v>
      </c>
      <c r="D24" s="1272"/>
      <c r="E24" s="1496">
        <v>75.099999999999994</v>
      </c>
      <c r="F24" s="1496"/>
      <c r="G24" s="1496">
        <v>75.099999999999994</v>
      </c>
      <c r="H24" s="1496"/>
      <c r="I24" s="1496">
        <v>75</v>
      </c>
      <c r="J24" s="1496"/>
      <c r="K24" s="1496">
        <v>75</v>
      </c>
      <c r="L24" s="1496"/>
      <c r="M24" s="1496">
        <v>75.400000000000006</v>
      </c>
      <c r="N24" s="1496"/>
      <c r="O24" s="1285"/>
      <c r="P24" s="1263"/>
    </row>
    <row r="25" spans="1:16" ht="14.25" customHeight="1" x14ac:dyDescent="0.2">
      <c r="A25" s="1265"/>
      <c r="B25" s="1259"/>
      <c r="C25" s="702" t="s">
        <v>155</v>
      </c>
      <c r="D25" s="1272"/>
      <c r="E25" s="1496">
        <v>35.200000000000003</v>
      </c>
      <c r="F25" s="1496"/>
      <c r="G25" s="1496">
        <v>34.799999999999997</v>
      </c>
      <c r="H25" s="1496"/>
      <c r="I25" s="1496">
        <v>33.299999999999997</v>
      </c>
      <c r="J25" s="1496"/>
      <c r="K25" s="1496">
        <v>32.700000000000003</v>
      </c>
      <c r="L25" s="1496"/>
      <c r="M25" s="1496">
        <v>36.299999999999997</v>
      </c>
      <c r="N25" s="1496"/>
      <c r="O25" s="1285"/>
      <c r="P25" s="1263"/>
    </row>
    <row r="26" spans="1:16" ht="14.25" customHeight="1" x14ac:dyDescent="0.2">
      <c r="A26" s="1265"/>
      <c r="B26" s="1259"/>
      <c r="C26" s="702" t="s">
        <v>156</v>
      </c>
      <c r="D26" s="1259"/>
      <c r="E26" s="1498">
        <v>91.3</v>
      </c>
      <c r="F26" s="1498"/>
      <c r="G26" s="1498">
        <v>91.4</v>
      </c>
      <c r="H26" s="1498"/>
      <c r="I26" s="1498">
        <v>91.6</v>
      </c>
      <c r="J26" s="1498"/>
      <c r="K26" s="1498">
        <v>91.8</v>
      </c>
      <c r="L26" s="1498"/>
      <c r="M26" s="1498">
        <v>91.2</v>
      </c>
      <c r="N26" s="1498"/>
      <c r="O26" s="1285"/>
      <c r="P26" s="1263"/>
    </row>
    <row r="27" spans="1:16" ht="14.25" customHeight="1" x14ac:dyDescent="0.2">
      <c r="A27" s="1265"/>
      <c r="B27" s="1259"/>
      <c r="C27" s="702" t="s">
        <v>157</v>
      </c>
      <c r="D27" s="1259"/>
      <c r="E27" s="1498">
        <v>47.6</v>
      </c>
      <c r="F27" s="1498"/>
      <c r="G27" s="1498">
        <v>47.5</v>
      </c>
      <c r="H27" s="1498"/>
      <c r="I27" s="1498">
        <v>47.6</v>
      </c>
      <c r="J27" s="1498"/>
      <c r="K27" s="1498">
        <v>47.9</v>
      </c>
      <c r="L27" s="1498"/>
      <c r="M27" s="1498">
        <v>48.1</v>
      </c>
      <c r="N27" s="1498"/>
      <c r="O27" s="1285"/>
      <c r="P27" s="1263"/>
    </row>
    <row r="28" spans="1:16" ht="13.5" customHeight="1" x14ac:dyDescent="0.2">
      <c r="A28" s="1265"/>
      <c r="B28" s="1259"/>
      <c r="C28" s="703" t="s">
        <v>173</v>
      </c>
      <c r="D28" s="1259"/>
      <c r="E28" s="704"/>
      <c r="F28" s="704"/>
      <c r="G28" s="704"/>
      <c r="H28" s="704"/>
      <c r="I28" s="704"/>
      <c r="J28" s="704"/>
      <c r="K28" s="704"/>
      <c r="L28" s="704"/>
      <c r="M28" s="704"/>
      <c r="N28" s="704"/>
      <c r="O28" s="1285"/>
      <c r="P28" s="1263"/>
    </row>
    <row r="29" spans="1:16" s="1298" customFormat="1" ht="12.75" customHeight="1" thickBot="1" x14ac:dyDescent="0.25">
      <c r="A29" s="1293"/>
      <c r="B29" s="1294"/>
      <c r="C29" s="708"/>
      <c r="D29" s="706"/>
      <c r="E29" s="1295"/>
      <c r="F29" s="1295"/>
      <c r="G29" s="1295"/>
      <c r="H29" s="1295"/>
      <c r="I29" s="1295"/>
      <c r="J29" s="1295"/>
      <c r="K29" s="1295"/>
      <c r="L29" s="1295"/>
      <c r="M29" s="1488"/>
      <c r="N29" s="1488"/>
      <c r="O29" s="1296"/>
      <c r="P29" s="1297"/>
    </row>
    <row r="30" spans="1:16" s="1298" customFormat="1" ht="13.5" customHeight="1" thickBot="1" x14ac:dyDescent="0.25">
      <c r="A30" s="1293"/>
      <c r="B30" s="1294"/>
      <c r="C30" s="1500" t="s">
        <v>532</v>
      </c>
      <c r="D30" s="1501"/>
      <c r="E30" s="1501"/>
      <c r="F30" s="1501"/>
      <c r="G30" s="1501"/>
      <c r="H30" s="1501"/>
      <c r="I30" s="1501"/>
      <c r="J30" s="1501"/>
      <c r="K30" s="1501"/>
      <c r="L30" s="1501"/>
      <c r="M30" s="1501"/>
      <c r="N30" s="1502"/>
      <c r="O30" s="1296"/>
      <c r="P30" s="1297"/>
    </row>
    <row r="31" spans="1:16" s="1298" customFormat="1" ht="3.75" customHeight="1" x14ac:dyDescent="0.2">
      <c r="A31" s="1293"/>
      <c r="B31" s="1294"/>
      <c r="C31" s="1492" t="s">
        <v>158</v>
      </c>
      <c r="D31" s="1493"/>
      <c r="E31" s="1269"/>
      <c r="F31" s="1269"/>
      <c r="G31" s="1269"/>
      <c r="H31" s="1269"/>
      <c r="I31" s="1269"/>
      <c r="J31" s="1269"/>
      <c r="K31" s="1269"/>
      <c r="L31" s="1269"/>
      <c r="M31" s="1269"/>
      <c r="N31" s="1269"/>
      <c r="O31" s="1296"/>
      <c r="P31" s="1297"/>
    </row>
    <row r="32" spans="1:16" ht="13.5" customHeight="1" x14ac:dyDescent="0.2">
      <c r="A32" s="1265"/>
      <c r="B32" s="1272"/>
      <c r="C32" s="1494"/>
      <c r="D32" s="1494"/>
      <c r="E32" s="1274" t="s">
        <v>34</v>
      </c>
      <c r="F32" s="1275">
        <v>2017</v>
      </c>
      <c r="G32" s="1274" t="s">
        <v>34</v>
      </c>
      <c r="H32" s="1275" t="s">
        <v>34</v>
      </c>
      <c r="I32" s="1276"/>
      <c r="J32" s="1275" t="s">
        <v>34</v>
      </c>
      <c r="K32" s="1277">
        <v>2018</v>
      </c>
      <c r="L32" s="1278" t="s">
        <v>34</v>
      </c>
      <c r="M32" s="1278" t="s">
        <v>34</v>
      </c>
      <c r="N32" s="1279"/>
      <c r="O32" s="1259"/>
      <c r="P32" s="1263"/>
    </row>
    <row r="33" spans="1:16" s="1298" customFormat="1" ht="12.75" customHeight="1" x14ac:dyDescent="0.2">
      <c r="A33" s="1293"/>
      <c r="B33" s="1294"/>
      <c r="C33" s="1280"/>
      <c r="D33" s="1280"/>
      <c r="E33" s="1495" t="str">
        <f>+E7</f>
        <v>3.º trimestre</v>
      </c>
      <c r="F33" s="1495"/>
      <c r="G33" s="1495" t="str">
        <f>+G7</f>
        <v>4.º trimestre</v>
      </c>
      <c r="H33" s="1495"/>
      <c r="I33" s="1495" t="str">
        <f>+I7</f>
        <v>1.º trimestre</v>
      </c>
      <c r="J33" s="1495"/>
      <c r="K33" s="1495" t="str">
        <f>+K7</f>
        <v>2.º trimestre</v>
      </c>
      <c r="L33" s="1495"/>
      <c r="M33" s="1495" t="str">
        <f>+M7</f>
        <v>3.º trimestre</v>
      </c>
      <c r="N33" s="1495"/>
      <c r="O33" s="1296"/>
      <c r="P33" s="1297"/>
    </row>
    <row r="34" spans="1:16" s="1298" customFormat="1" ht="12.75" customHeight="1" x14ac:dyDescent="0.2">
      <c r="A34" s="1293"/>
      <c r="B34" s="1294"/>
      <c r="C34" s="1280"/>
      <c r="D34" s="1280"/>
      <c r="E34" s="1299" t="s">
        <v>159</v>
      </c>
      <c r="F34" s="1299" t="s">
        <v>106</v>
      </c>
      <c r="G34" s="1299" t="s">
        <v>159</v>
      </c>
      <c r="H34" s="1299" t="s">
        <v>106</v>
      </c>
      <c r="I34" s="1300" t="s">
        <v>159</v>
      </c>
      <c r="J34" s="1300" t="s">
        <v>106</v>
      </c>
      <c r="K34" s="1300" t="s">
        <v>159</v>
      </c>
      <c r="L34" s="1300" t="s">
        <v>106</v>
      </c>
      <c r="M34" s="1300" t="s">
        <v>159</v>
      </c>
      <c r="N34" s="1300" t="s">
        <v>106</v>
      </c>
      <c r="O34" s="1296"/>
      <c r="P34" s="1297"/>
    </row>
    <row r="35" spans="1:16" s="1298" customFormat="1" ht="17.25" customHeight="1" x14ac:dyDescent="0.2">
      <c r="A35" s="1293"/>
      <c r="B35" s="1294"/>
      <c r="C35" s="1485" t="s">
        <v>2</v>
      </c>
      <c r="D35" s="1485"/>
      <c r="E35" s="1301">
        <v>10281.6</v>
      </c>
      <c r="F35" s="1302">
        <f>+E35/E35*100</f>
        <v>100</v>
      </c>
      <c r="G35" s="1301">
        <v>10278.1</v>
      </c>
      <c r="H35" s="1302">
        <f>+G35/G35*100</f>
        <v>100</v>
      </c>
      <c r="I35" s="1301">
        <v>10270.799999999999</v>
      </c>
      <c r="J35" s="1302">
        <f>+I35/I35*100</f>
        <v>100</v>
      </c>
      <c r="K35" s="1301">
        <v>10264.299999999999</v>
      </c>
      <c r="L35" s="1302">
        <f>+K35/K35*100</f>
        <v>100</v>
      </c>
      <c r="M35" s="1302">
        <v>10261.1</v>
      </c>
      <c r="N35" s="1302">
        <f>+M35/M35*100</f>
        <v>100</v>
      </c>
      <c r="O35" s="1296"/>
      <c r="P35" s="1297"/>
    </row>
    <row r="36" spans="1:16" s="1298" customFormat="1" ht="14.25" customHeight="1" x14ac:dyDescent="0.2">
      <c r="A36" s="1293"/>
      <c r="B36" s="1294"/>
      <c r="C36" s="1303"/>
      <c r="D36" s="706" t="s">
        <v>72</v>
      </c>
      <c r="E36" s="1304">
        <v>4862.2</v>
      </c>
      <c r="F36" s="1305">
        <f>+E36/E35*100</f>
        <v>47.290305010893242</v>
      </c>
      <c r="G36" s="1304">
        <v>4859.5</v>
      </c>
      <c r="H36" s="1305">
        <f>+G36/G35*100</f>
        <v>47.280139325361695</v>
      </c>
      <c r="I36" s="1304">
        <v>4857.3</v>
      </c>
      <c r="J36" s="1305">
        <f>+I36/I35*100</f>
        <v>47.292323869610939</v>
      </c>
      <c r="K36" s="1304">
        <v>4853.3</v>
      </c>
      <c r="L36" s="1305">
        <f>+K36/K35*100</f>
        <v>47.283302319690584</v>
      </c>
      <c r="M36" s="1305">
        <v>4851</v>
      </c>
      <c r="N36" s="1305">
        <f>+M36/M35*100</f>
        <v>47.275633216711654</v>
      </c>
      <c r="O36" s="1296"/>
      <c r="P36" s="1297"/>
    </row>
    <row r="37" spans="1:16" s="1298" customFormat="1" ht="14.25" customHeight="1" x14ac:dyDescent="0.2">
      <c r="A37" s="1293"/>
      <c r="B37" s="1294"/>
      <c r="C37" s="705"/>
      <c r="D37" s="706" t="s">
        <v>71</v>
      </c>
      <c r="E37" s="1304">
        <v>5419.4</v>
      </c>
      <c r="F37" s="1305">
        <f>+E37/E35*100</f>
        <v>52.709694989106751</v>
      </c>
      <c r="G37" s="1304">
        <v>5418.7</v>
      </c>
      <c r="H37" s="1305">
        <f>+G37/G35*100</f>
        <v>52.720833617108219</v>
      </c>
      <c r="I37" s="1304">
        <v>5413.5</v>
      </c>
      <c r="J37" s="1305">
        <f>+I37/I35*100</f>
        <v>52.707676130389068</v>
      </c>
      <c r="K37" s="1304">
        <v>5410.9</v>
      </c>
      <c r="L37" s="1305">
        <f>+K37/K35*100</f>
        <v>52.715723429751662</v>
      </c>
      <c r="M37" s="1305">
        <v>5410.1</v>
      </c>
      <c r="N37" s="1305">
        <f>+M37/M35*100</f>
        <v>52.724366783288346</v>
      </c>
      <c r="O37" s="1296"/>
      <c r="P37" s="1297"/>
    </row>
    <row r="38" spans="1:16" s="1298" customFormat="1" ht="17.25" customHeight="1" x14ac:dyDescent="0.2">
      <c r="A38" s="1293"/>
      <c r="B38" s="1294"/>
      <c r="C38" s="708" t="s">
        <v>175</v>
      </c>
      <c r="D38" s="705"/>
      <c r="E38" s="1306">
        <v>1429.1</v>
      </c>
      <c r="F38" s="1307">
        <f>+E38/$M$35*100</f>
        <v>13.927356716141542</v>
      </c>
      <c r="G38" s="1306">
        <v>1426.2</v>
      </c>
      <c r="H38" s="1307">
        <f>+G38/$M$35*100</f>
        <v>13.899094638976328</v>
      </c>
      <c r="I38" s="1306">
        <v>1419.6</v>
      </c>
      <c r="J38" s="1307">
        <f>+I38/$M$35*100</f>
        <v>13.834774049565834</v>
      </c>
      <c r="K38" s="1306">
        <v>1414.1</v>
      </c>
      <c r="L38" s="1307">
        <f>+K38/$M$35*100</f>
        <v>13.781173558390424</v>
      </c>
      <c r="M38" s="1307">
        <v>1409.4</v>
      </c>
      <c r="N38" s="1307">
        <f>+M38/$M$35*100</f>
        <v>13.735369502295075</v>
      </c>
      <c r="O38" s="1296"/>
      <c r="P38" s="1297"/>
    </row>
    <row r="39" spans="1:16" s="1298" customFormat="1" ht="14.25" customHeight="1" x14ac:dyDescent="0.2">
      <c r="A39" s="1293"/>
      <c r="B39" s="1294"/>
      <c r="C39" s="708"/>
      <c r="D39" s="706" t="s">
        <v>72</v>
      </c>
      <c r="E39" s="1304">
        <v>731.4</v>
      </c>
      <c r="F39" s="1305">
        <f>+E39/E38*100</f>
        <v>51.179063746413831</v>
      </c>
      <c r="G39" s="1304">
        <v>729.8</v>
      </c>
      <c r="H39" s="1305">
        <f>+G39/G38*100</f>
        <v>51.170943766652641</v>
      </c>
      <c r="I39" s="1304">
        <v>726</v>
      </c>
      <c r="J39" s="1305">
        <f>+I39/I38*100</f>
        <v>51.141166525781912</v>
      </c>
      <c r="K39" s="1304">
        <v>723.1</v>
      </c>
      <c r="L39" s="1305">
        <f>+K39/K38*100</f>
        <v>51.134997524927513</v>
      </c>
      <c r="M39" s="1305">
        <v>720.6</v>
      </c>
      <c r="N39" s="1305">
        <f>+M39/M38*100</f>
        <v>51.128139633886761</v>
      </c>
      <c r="O39" s="1296"/>
      <c r="P39" s="1297"/>
    </row>
    <row r="40" spans="1:16" s="1298" customFormat="1" ht="14.25" customHeight="1" x14ac:dyDescent="0.2">
      <c r="A40" s="1293"/>
      <c r="B40" s="1294"/>
      <c r="C40" s="708"/>
      <c r="D40" s="706" t="s">
        <v>71</v>
      </c>
      <c r="E40" s="1304">
        <v>697.7</v>
      </c>
      <c r="F40" s="1305">
        <f>+E40/E38*100</f>
        <v>48.820936253586176</v>
      </c>
      <c r="G40" s="1304">
        <v>696.4</v>
      </c>
      <c r="H40" s="1305">
        <f>+G40/G38*100</f>
        <v>48.829056233347352</v>
      </c>
      <c r="I40" s="1304">
        <v>693.6</v>
      </c>
      <c r="J40" s="1305">
        <f>+I40/I38*100</f>
        <v>48.858833474218095</v>
      </c>
      <c r="K40" s="1304">
        <v>691</v>
      </c>
      <c r="L40" s="1305">
        <f>+K40/K38*100</f>
        <v>48.865002475072487</v>
      </c>
      <c r="M40" s="1305">
        <v>688.8</v>
      </c>
      <c r="N40" s="1305">
        <f>+M40/M38*100</f>
        <v>48.871860366113232</v>
      </c>
      <c r="O40" s="1296"/>
      <c r="P40" s="1297"/>
    </row>
    <row r="41" spans="1:16" s="1298" customFormat="1" ht="17.25" customHeight="1" x14ac:dyDescent="0.2">
      <c r="A41" s="1293"/>
      <c r="B41" s="1294"/>
      <c r="C41" s="708" t="s">
        <v>155</v>
      </c>
      <c r="D41" s="705"/>
      <c r="E41" s="1306">
        <v>1091.8</v>
      </c>
      <c r="F41" s="1307">
        <f>+E41/$M$35*100</f>
        <v>10.640184775511397</v>
      </c>
      <c r="G41" s="1306">
        <v>1090.2</v>
      </c>
      <c r="H41" s="1307">
        <f>+G41/$M$35*100</f>
        <v>10.624591905351279</v>
      </c>
      <c r="I41" s="1306">
        <v>1089.7</v>
      </c>
      <c r="J41" s="1307">
        <f>+I41/$M$35*100</f>
        <v>10.619719133426241</v>
      </c>
      <c r="K41" s="1306">
        <v>1088.7</v>
      </c>
      <c r="L41" s="1307">
        <f>+K41/$M$35*100</f>
        <v>10.609973589576166</v>
      </c>
      <c r="M41" s="1307">
        <v>1087.7</v>
      </c>
      <c r="N41" s="1307">
        <f>+M41/$M$35*100</f>
        <v>10.600228045726091</v>
      </c>
      <c r="O41" s="1296"/>
      <c r="P41" s="1297"/>
    </row>
    <row r="42" spans="1:16" s="1298" customFormat="1" ht="14.25" customHeight="1" x14ac:dyDescent="0.2">
      <c r="A42" s="1293"/>
      <c r="B42" s="1294"/>
      <c r="C42" s="708"/>
      <c r="D42" s="706" t="s">
        <v>72</v>
      </c>
      <c r="E42" s="1304">
        <v>555.1</v>
      </c>
      <c r="F42" s="1305">
        <f>+E42/E41*100</f>
        <v>50.842645173108636</v>
      </c>
      <c r="G42" s="1304">
        <v>554.6</v>
      </c>
      <c r="H42" s="1305">
        <f>+G42/G41*100</f>
        <v>50.871399743166393</v>
      </c>
      <c r="I42" s="1304">
        <v>555.29999999999995</v>
      </c>
      <c r="J42" s="1305">
        <f>+I42/I41*100</f>
        <v>50.958979535652006</v>
      </c>
      <c r="K42" s="1304">
        <v>555</v>
      </c>
      <c r="L42" s="1305">
        <f>+K42/K41*100</f>
        <v>50.978230917608158</v>
      </c>
      <c r="M42" s="1305">
        <v>554.70000000000005</v>
      </c>
      <c r="N42" s="1305">
        <f>+M42/M41*100</f>
        <v>50.997517697894644</v>
      </c>
      <c r="O42" s="1296"/>
      <c r="P42" s="1297"/>
    </row>
    <row r="43" spans="1:16" s="1298" customFormat="1" ht="14.25" customHeight="1" x14ac:dyDescent="0.2">
      <c r="A43" s="1293"/>
      <c r="B43" s="1294"/>
      <c r="C43" s="708"/>
      <c r="D43" s="706" t="s">
        <v>71</v>
      </c>
      <c r="E43" s="1304">
        <v>536.70000000000005</v>
      </c>
      <c r="F43" s="1305">
        <f>+E43/E41*100</f>
        <v>49.157354826891378</v>
      </c>
      <c r="G43" s="1304">
        <v>535.6</v>
      </c>
      <c r="H43" s="1305">
        <f>+G43/G41*100</f>
        <v>49.128600256833607</v>
      </c>
      <c r="I43" s="1304">
        <v>534.29999999999995</v>
      </c>
      <c r="J43" s="1305">
        <f>+I43/I41*100</f>
        <v>49.031843626686239</v>
      </c>
      <c r="K43" s="1304">
        <v>533.70000000000005</v>
      </c>
      <c r="L43" s="1305">
        <f>+K43/K41*100</f>
        <v>49.021769082391849</v>
      </c>
      <c r="M43" s="1305">
        <v>533</v>
      </c>
      <c r="N43" s="1305">
        <f>+M43/M41*100</f>
        <v>49.002482302105363</v>
      </c>
      <c r="O43" s="1296"/>
      <c r="P43" s="1297"/>
    </row>
    <row r="44" spans="1:16" s="1298" customFormat="1" ht="17.25" customHeight="1" x14ac:dyDescent="0.2">
      <c r="A44" s="1293"/>
      <c r="B44" s="1294"/>
      <c r="C44" s="708" t="s">
        <v>533</v>
      </c>
      <c r="D44" s="705"/>
      <c r="E44" s="1306">
        <v>1145</v>
      </c>
      <c r="F44" s="1307">
        <f>+E44/$M$35*100</f>
        <v>11.158647708335364</v>
      </c>
      <c r="G44" s="1306">
        <v>1137.2</v>
      </c>
      <c r="H44" s="1307">
        <f>+G44/$M$35*100</f>
        <v>11.082632466304783</v>
      </c>
      <c r="I44" s="1306">
        <v>1132.5999999999999</v>
      </c>
      <c r="J44" s="1307">
        <f>+I44/$M$35*100</f>
        <v>11.037802964594439</v>
      </c>
      <c r="K44" s="1306">
        <v>1127.0999999999999</v>
      </c>
      <c r="L44" s="1307">
        <f>+K44/$M$35*100</f>
        <v>10.984202473419028</v>
      </c>
      <c r="M44" s="1307">
        <v>1121.5999999999999</v>
      </c>
      <c r="N44" s="1307">
        <f>+M44/$M$35*100</f>
        <v>10.930601982243617</v>
      </c>
      <c r="O44" s="1296"/>
      <c r="P44" s="1297"/>
    </row>
    <row r="45" spans="1:16" s="1298" customFormat="1" ht="14.25" customHeight="1" x14ac:dyDescent="0.2">
      <c r="A45" s="1293"/>
      <c r="B45" s="1294"/>
      <c r="C45" s="708"/>
      <c r="D45" s="706" t="s">
        <v>72</v>
      </c>
      <c r="E45" s="1304">
        <v>565.20000000000005</v>
      </c>
      <c r="F45" s="1305">
        <f>+E45/E44*100</f>
        <v>49.362445414847166</v>
      </c>
      <c r="G45" s="1304">
        <v>561.6</v>
      </c>
      <c r="H45" s="1305">
        <f>+G45/G44*100</f>
        <v>49.384453042560679</v>
      </c>
      <c r="I45" s="1304">
        <v>560.4</v>
      </c>
      <c r="J45" s="1305">
        <f>+I45/I44*100</f>
        <v>49.479074695391141</v>
      </c>
      <c r="K45" s="1304">
        <v>557.9</v>
      </c>
      <c r="L45" s="1305">
        <f>+K45/K44*100</f>
        <v>49.498713512554346</v>
      </c>
      <c r="M45" s="1305">
        <v>555.29999999999995</v>
      </c>
      <c r="N45" s="1305">
        <f>+M45/M44*100</f>
        <v>49.509629101283878</v>
      </c>
      <c r="O45" s="1296"/>
      <c r="P45" s="1297"/>
    </row>
    <row r="46" spans="1:16" s="1298" customFormat="1" ht="14.25" customHeight="1" x14ac:dyDescent="0.2">
      <c r="A46" s="1293"/>
      <c r="B46" s="1294"/>
      <c r="C46" s="708"/>
      <c r="D46" s="706" t="s">
        <v>71</v>
      </c>
      <c r="E46" s="1304">
        <v>579.79999999999995</v>
      </c>
      <c r="F46" s="1305">
        <f>+E46/E44*100</f>
        <v>50.637554585152834</v>
      </c>
      <c r="G46" s="1304">
        <v>575.6</v>
      </c>
      <c r="H46" s="1305">
        <f>+G46/G44*100</f>
        <v>50.615546957439328</v>
      </c>
      <c r="I46" s="1304">
        <v>572.20000000000005</v>
      </c>
      <c r="J46" s="1305">
        <f>+I46/I44*100</f>
        <v>50.52092530460888</v>
      </c>
      <c r="K46" s="1304">
        <v>569.29999999999995</v>
      </c>
      <c r="L46" s="1305">
        <f>+K46/K44*100</f>
        <v>50.510158814657082</v>
      </c>
      <c r="M46" s="1305">
        <v>566.29999999999995</v>
      </c>
      <c r="N46" s="1305">
        <f>+M46/M44*100</f>
        <v>50.490370898716122</v>
      </c>
      <c r="O46" s="1296"/>
      <c r="P46" s="1297"/>
    </row>
    <row r="47" spans="1:16" s="1298" customFormat="1" ht="17.25" customHeight="1" x14ac:dyDescent="0.2">
      <c r="A47" s="1293"/>
      <c r="B47" s="1294"/>
      <c r="C47" s="708" t="s">
        <v>534</v>
      </c>
      <c r="D47" s="705"/>
      <c r="E47" s="1306">
        <v>1522.2</v>
      </c>
      <c r="F47" s="1307">
        <f>+E47/$M$35*100</f>
        <v>14.834666848583486</v>
      </c>
      <c r="G47" s="1306">
        <v>1515</v>
      </c>
      <c r="H47" s="1307">
        <f>+G47/$M$35*100</f>
        <v>14.764498932862949</v>
      </c>
      <c r="I47" s="1306">
        <v>1509.4</v>
      </c>
      <c r="J47" s="1307">
        <f>+I47/$M$35*100</f>
        <v>14.709923887302532</v>
      </c>
      <c r="K47" s="1306">
        <v>1501.2</v>
      </c>
      <c r="L47" s="1307">
        <f>+K47/$M$35*100</f>
        <v>14.630010427731918</v>
      </c>
      <c r="M47" s="1307">
        <v>1493</v>
      </c>
      <c r="N47" s="1307">
        <f>+M47/$M$35*100</f>
        <v>14.550096968161307</v>
      </c>
      <c r="O47" s="1296"/>
      <c r="P47" s="1297"/>
    </row>
    <row r="48" spans="1:16" s="1298" customFormat="1" ht="14.25" customHeight="1" x14ac:dyDescent="0.2">
      <c r="A48" s="1293"/>
      <c r="B48" s="1294"/>
      <c r="C48" s="708"/>
      <c r="D48" s="706" t="s">
        <v>72</v>
      </c>
      <c r="E48" s="1304">
        <v>726.8</v>
      </c>
      <c r="F48" s="1305">
        <f>+E48/E47*100</f>
        <v>47.746682433320196</v>
      </c>
      <c r="G48" s="1304">
        <v>723.1</v>
      </c>
      <c r="H48" s="1305">
        <f>+G48/G47*100</f>
        <v>47.729372937293732</v>
      </c>
      <c r="I48" s="1304">
        <v>721.2</v>
      </c>
      <c r="J48" s="1305">
        <f>+I48/I47*100</f>
        <v>47.780575062938915</v>
      </c>
      <c r="K48" s="1304">
        <v>717.3</v>
      </c>
      <c r="L48" s="1305">
        <f>+K48/K47*100</f>
        <v>47.781774580335728</v>
      </c>
      <c r="M48" s="1305">
        <v>713.3</v>
      </c>
      <c r="N48" s="1305">
        <f>+M48/M47*100</f>
        <v>47.776289350301404</v>
      </c>
      <c r="O48" s="1296"/>
      <c r="P48" s="1297"/>
    </row>
    <row r="49" spans="1:16" s="1298" customFormat="1" ht="14.25" customHeight="1" x14ac:dyDescent="0.2">
      <c r="A49" s="1293"/>
      <c r="B49" s="1294"/>
      <c r="C49" s="708"/>
      <c r="D49" s="706" t="s">
        <v>71</v>
      </c>
      <c r="E49" s="1304">
        <v>795.4</v>
      </c>
      <c r="F49" s="1305">
        <f>+E49/E47*100</f>
        <v>52.253317566679804</v>
      </c>
      <c r="G49" s="1304">
        <v>791.9</v>
      </c>
      <c r="H49" s="1305">
        <f>+G49/G47*100</f>
        <v>52.270627062706268</v>
      </c>
      <c r="I49" s="1304">
        <v>788.2</v>
      </c>
      <c r="J49" s="1305">
        <f>+I49/I47*100</f>
        <v>52.219424937061085</v>
      </c>
      <c r="K49" s="1304">
        <v>783.9</v>
      </c>
      <c r="L49" s="1305">
        <f>+K49/K47*100</f>
        <v>52.218225419664265</v>
      </c>
      <c r="M49" s="1305">
        <v>779.7</v>
      </c>
      <c r="N49" s="1305">
        <f>+M49/M47*100</f>
        <v>52.223710649698596</v>
      </c>
      <c r="O49" s="1296"/>
      <c r="P49" s="1297"/>
    </row>
    <row r="50" spans="1:16" s="1298" customFormat="1" ht="17.25" customHeight="1" x14ac:dyDescent="0.2">
      <c r="A50" s="1293"/>
      <c r="B50" s="1294"/>
      <c r="C50" s="708" t="s">
        <v>535</v>
      </c>
      <c r="D50" s="705"/>
      <c r="E50" s="1306">
        <v>2894.3</v>
      </c>
      <c r="F50" s="1307">
        <f>+E50/$M$35*100</f>
        <v>28.206527565270779</v>
      </c>
      <c r="G50" s="1306">
        <v>2899.1</v>
      </c>
      <c r="H50" s="1307">
        <f>+G50/$M$35*100</f>
        <v>28.253306175751135</v>
      </c>
      <c r="I50" s="1306">
        <v>2904.7</v>
      </c>
      <c r="J50" s="1307">
        <f>+I50/$M$35*100</f>
        <v>28.307881221311554</v>
      </c>
      <c r="K50" s="1306">
        <v>2910.1</v>
      </c>
      <c r="L50" s="1307">
        <f>+K50/$M$35*100</f>
        <v>28.360507158101957</v>
      </c>
      <c r="M50" s="1307">
        <v>2915.8</v>
      </c>
      <c r="N50" s="1307">
        <f>+M50/$M$35*100</f>
        <v>28.416056758047382</v>
      </c>
      <c r="O50" s="1296"/>
      <c r="P50" s="1297"/>
    </row>
    <row r="51" spans="1:16" s="1298" customFormat="1" ht="14.25" customHeight="1" x14ac:dyDescent="0.2">
      <c r="A51" s="1293"/>
      <c r="B51" s="1294"/>
      <c r="C51" s="708"/>
      <c r="D51" s="706" t="s">
        <v>72</v>
      </c>
      <c r="E51" s="1304">
        <v>1366.1</v>
      </c>
      <c r="F51" s="1305">
        <f>+E51/E50*100</f>
        <v>47.19966831358186</v>
      </c>
      <c r="G51" s="1304">
        <v>1367.8</v>
      </c>
      <c r="H51" s="1305">
        <f>+G51/G50*100</f>
        <v>47.180159359801316</v>
      </c>
      <c r="I51" s="1304">
        <v>1370.1</v>
      </c>
      <c r="J51" s="1305">
        <f>+I51/I50*100</f>
        <v>47.168382276999345</v>
      </c>
      <c r="K51" s="1304">
        <v>1372.1</v>
      </c>
      <c r="L51" s="1305">
        <f>+K51/K50*100</f>
        <v>47.149582488574275</v>
      </c>
      <c r="M51" s="1305">
        <v>1374.3</v>
      </c>
      <c r="N51" s="1305">
        <f>+M51/M50*100</f>
        <v>47.132862336237046</v>
      </c>
      <c r="O51" s="1296"/>
      <c r="P51" s="1297"/>
    </row>
    <row r="52" spans="1:16" s="1298" customFormat="1" ht="14.25" customHeight="1" x14ac:dyDescent="0.2">
      <c r="A52" s="1293"/>
      <c r="B52" s="1294"/>
      <c r="C52" s="708"/>
      <c r="D52" s="706" t="s">
        <v>71</v>
      </c>
      <c r="E52" s="1304">
        <v>1528.2</v>
      </c>
      <c r="F52" s="1305">
        <f>+E52/E50*100</f>
        <v>52.800331686418133</v>
      </c>
      <c r="G52" s="1304">
        <v>1531.3</v>
      </c>
      <c r="H52" s="1305">
        <f>+G52/G50*100</f>
        <v>52.819840640198677</v>
      </c>
      <c r="I52" s="1304">
        <v>1534.6</v>
      </c>
      <c r="J52" s="1305">
        <f>+I52/I50*100</f>
        <v>52.831617723000655</v>
      </c>
      <c r="K52" s="1304">
        <v>1538</v>
      </c>
      <c r="L52" s="1305">
        <f>+K52/K50*100</f>
        <v>52.850417511425732</v>
      </c>
      <c r="M52" s="1305">
        <v>1541.5</v>
      </c>
      <c r="N52" s="1305">
        <f>+M52/M50*100</f>
        <v>52.867137663762939</v>
      </c>
      <c r="O52" s="1296"/>
      <c r="P52" s="1297"/>
    </row>
    <row r="53" spans="1:16" s="1298" customFormat="1" ht="17.25" customHeight="1" x14ac:dyDescent="0.2">
      <c r="A53" s="1293"/>
      <c r="B53" s="1294"/>
      <c r="C53" s="708" t="s">
        <v>503</v>
      </c>
      <c r="D53" s="705"/>
      <c r="E53" s="1306">
        <v>2199.3000000000002</v>
      </c>
      <c r="F53" s="1307">
        <f>+E53/$M$35*100</f>
        <v>21.433374589468968</v>
      </c>
      <c r="G53" s="1306">
        <v>2210.3000000000002</v>
      </c>
      <c r="H53" s="1307">
        <f>+G53/$M$35*100</f>
        <v>21.540575571819787</v>
      </c>
      <c r="I53" s="1306">
        <v>2214.9</v>
      </c>
      <c r="J53" s="1307">
        <f>+I53/$M$35*100</f>
        <v>21.585405073530129</v>
      </c>
      <c r="K53" s="1306">
        <v>2223</v>
      </c>
      <c r="L53" s="1307">
        <f>+K53/$M$35*100</f>
        <v>21.664343978715731</v>
      </c>
      <c r="M53" s="1307">
        <v>2233.6</v>
      </c>
      <c r="N53" s="1307">
        <f>+M53/$M$35*100</f>
        <v>21.76764674352652</v>
      </c>
      <c r="O53" s="1296"/>
      <c r="P53" s="1297"/>
    </row>
    <row r="54" spans="1:16" s="1298" customFormat="1" ht="14.25" customHeight="1" x14ac:dyDescent="0.2">
      <c r="A54" s="1293"/>
      <c r="B54" s="1294"/>
      <c r="C54" s="708"/>
      <c r="D54" s="706" t="s">
        <v>72</v>
      </c>
      <c r="E54" s="1304">
        <v>917.7</v>
      </c>
      <c r="F54" s="1305">
        <f>+E54/E53*100</f>
        <v>41.72691310871641</v>
      </c>
      <c r="G54" s="1304">
        <v>922.5</v>
      </c>
      <c r="H54" s="1305">
        <f>+G54/G53*100</f>
        <v>41.736415871148708</v>
      </c>
      <c r="I54" s="1304">
        <v>924.3</v>
      </c>
      <c r="J54" s="1305">
        <f>+I54/I53*100</f>
        <v>41.731003657049975</v>
      </c>
      <c r="K54" s="1304">
        <v>928</v>
      </c>
      <c r="L54" s="1305">
        <f>+K54/K53*100</f>
        <v>41.74538911381017</v>
      </c>
      <c r="M54" s="1305">
        <v>932.8</v>
      </c>
      <c r="N54" s="1305">
        <f>+M54/M53*100</f>
        <v>41.762177650429798</v>
      </c>
      <c r="O54" s="1296"/>
      <c r="P54" s="1297"/>
    </row>
    <row r="55" spans="1:16" s="1298" customFormat="1" ht="14.25" customHeight="1" x14ac:dyDescent="0.2">
      <c r="A55" s="1293"/>
      <c r="B55" s="1294"/>
      <c r="C55" s="708"/>
      <c r="D55" s="706" t="s">
        <v>71</v>
      </c>
      <c r="E55" s="1304">
        <v>1281.5999999999999</v>
      </c>
      <c r="F55" s="1305">
        <f>+E55/E53*100</f>
        <v>58.273086891283576</v>
      </c>
      <c r="G55" s="1304">
        <v>1287.8</v>
      </c>
      <c r="H55" s="1305">
        <f>+G55/G53*100</f>
        <v>58.263584128851278</v>
      </c>
      <c r="I55" s="1304">
        <v>1290.5999999999999</v>
      </c>
      <c r="J55" s="1305">
        <f>+I55/I53*100</f>
        <v>58.268996342950018</v>
      </c>
      <c r="K55" s="1304">
        <v>1295</v>
      </c>
      <c r="L55" s="1305">
        <f>+K55/K53*100</f>
        <v>58.25461088618983</v>
      </c>
      <c r="M55" s="1305">
        <v>1300.8</v>
      </c>
      <c r="N55" s="1305">
        <f>+M55/M53*100</f>
        <v>58.237822349570202</v>
      </c>
      <c r="O55" s="1296"/>
      <c r="P55" s="1297"/>
    </row>
    <row r="56" spans="1:16" s="777" customFormat="1" ht="13.5" customHeight="1" x14ac:dyDescent="0.2">
      <c r="A56" s="793"/>
      <c r="B56" s="794"/>
      <c r="C56" s="795" t="s">
        <v>487</v>
      </c>
      <c r="D56" s="796"/>
      <c r="E56" s="797"/>
      <c r="F56" s="1308"/>
      <c r="G56" s="797"/>
      <c r="H56" s="1308"/>
      <c r="I56" s="797"/>
      <c r="J56" s="1308"/>
      <c r="K56" s="797"/>
      <c r="L56" s="1308"/>
      <c r="M56" s="797"/>
      <c r="N56" s="1308"/>
      <c r="O56" s="798"/>
      <c r="P56" s="789"/>
    </row>
    <row r="57" spans="1:16" ht="13.5" customHeight="1" x14ac:dyDescent="0.2">
      <c r="A57" s="1265"/>
      <c r="B57" s="1309"/>
      <c r="C57" s="1310" t="s">
        <v>395</v>
      </c>
      <c r="D57" s="1280"/>
      <c r="E57" s="1266"/>
      <c r="F57" s="1311" t="s">
        <v>88</v>
      </c>
      <c r="G57" s="1312"/>
      <c r="H57" s="1312"/>
      <c r="I57" s="1295"/>
      <c r="J57" s="1312"/>
      <c r="K57" s="1312"/>
      <c r="L57" s="1312"/>
      <c r="M57" s="1312"/>
      <c r="N57" s="1312"/>
      <c r="O57" s="1285"/>
      <c r="P57" s="1263"/>
    </row>
    <row r="58" spans="1:16" ht="13.5" customHeight="1" x14ac:dyDescent="0.2">
      <c r="A58" s="1263"/>
      <c r="B58" s="917">
        <v>6</v>
      </c>
      <c r="C58" s="1499">
        <v>43405</v>
      </c>
      <c r="D58" s="1499"/>
      <c r="E58" s="1272"/>
      <c r="F58" s="1272"/>
      <c r="G58" s="1272"/>
      <c r="H58" s="1272"/>
      <c r="I58" s="1272"/>
      <c r="J58" s="1272"/>
      <c r="K58" s="1272"/>
      <c r="L58" s="1272"/>
      <c r="M58" s="1272"/>
      <c r="N58" s="1272"/>
      <c r="O58" s="1272"/>
      <c r="P58" s="1272"/>
    </row>
  </sheetData>
  <mergeCells count="122">
    <mergeCell ref="C35:D35"/>
    <mergeCell ref="C58:D58"/>
    <mergeCell ref="C30:N3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33:N33">
    <cfRule type="cellIs" dxfId="27"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5"/>
  <sheetViews>
    <sheetView zoomScaleNormal="100" workbookViewId="0"/>
  </sheetViews>
  <sheetFormatPr defaultRowHeight="12.75" x14ac:dyDescent="0.2"/>
  <cols>
    <col min="1" max="1" width="1" style="1264" customWidth="1"/>
    <col min="2" max="2" width="2.5703125" style="1264" customWidth="1"/>
    <col min="3" max="3" width="1" style="1264" customWidth="1"/>
    <col min="4" max="4" width="31.42578125" style="1264" customWidth="1"/>
    <col min="5" max="5" width="7.42578125" style="1264" customWidth="1"/>
    <col min="6" max="6" width="4.85546875" style="1264" customWidth="1"/>
    <col min="7" max="7" width="7.42578125" style="1264" customWidth="1"/>
    <col min="8" max="8" width="4.85546875" style="1264" customWidth="1"/>
    <col min="9" max="9" width="7.42578125" style="1264" customWidth="1"/>
    <col min="10" max="10" width="4.85546875" style="1264" customWidth="1"/>
    <col min="11" max="11" width="7.42578125" style="1264" customWidth="1"/>
    <col min="12" max="12" width="4.85546875" style="1264" customWidth="1"/>
    <col min="13" max="13" width="7.42578125" style="1264" customWidth="1"/>
    <col min="14" max="14" width="4.85546875" style="1264" customWidth="1"/>
    <col min="15" max="15" width="2.5703125" style="1264" customWidth="1"/>
    <col min="16" max="16" width="1" style="1264" customWidth="1"/>
    <col min="17" max="16384" width="9.140625" style="1264"/>
  </cols>
  <sheetData>
    <row r="1" spans="1:16" ht="13.5" customHeight="1" x14ac:dyDescent="0.2">
      <c r="A1" s="1263"/>
      <c r="B1" s="1313"/>
      <c r="C1" s="1504" t="s">
        <v>317</v>
      </c>
      <c r="D1" s="1504"/>
      <c r="E1" s="1260"/>
      <c r="F1" s="1260"/>
      <c r="G1" s="1260"/>
      <c r="H1" s="1260"/>
      <c r="I1" s="1260"/>
      <c r="J1" s="1260"/>
      <c r="K1" s="1260"/>
      <c r="L1" s="1260"/>
      <c r="M1" s="1314"/>
      <c r="N1" s="1260"/>
      <c r="O1" s="1260"/>
      <c r="P1" s="1263"/>
    </row>
    <row r="2" spans="1:16" ht="9.75" customHeight="1" x14ac:dyDescent="0.2">
      <c r="A2" s="1263"/>
      <c r="B2" s="1315"/>
      <c r="C2" s="1316"/>
      <c r="D2" s="1315"/>
      <c r="E2" s="1317"/>
      <c r="F2" s="1317"/>
      <c r="G2" s="1317"/>
      <c r="H2" s="1317"/>
      <c r="I2" s="1318"/>
      <c r="J2" s="1318"/>
      <c r="K2" s="1318"/>
      <c r="L2" s="1318"/>
      <c r="M2" s="1318"/>
      <c r="N2" s="1318"/>
      <c r="O2" s="1319"/>
      <c r="P2" s="1263"/>
    </row>
    <row r="3" spans="1:16" ht="9" customHeight="1" thickBot="1" x14ac:dyDescent="0.25">
      <c r="A3" s="1263"/>
      <c r="B3" s="1259"/>
      <c r="C3" s="1320"/>
      <c r="D3" s="1259"/>
      <c r="E3" s="1259"/>
      <c r="F3" s="1259"/>
      <c r="G3" s="1259"/>
      <c r="H3" s="1259"/>
      <c r="I3" s="1259"/>
      <c r="J3" s="1259"/>
      <c r="K3" s="1259"/>
      <c r="L3" s="1259"/>
      <c r="M3" s="1488" t="s">
        <v>73</v>
      </c>
      <c r="N3" s="1488"/>
      <c r="O3" s="1265"/>
      <c r="P3" s="1263"/>
    </row>
    <row r="4" spans="1:16" s="1271" customFormat="1" ht="13.5" customHeight="1" thickBot="1" x14ac:dyDescent="0.25">
      <c r="A4" s="1270"/>
      <c r="B4" s="1269"/>
      <c r="C4" s="1489" t="s">
        <v>160</v>
      </c>
      <c r="D4" s="1490"/>
      <c r="E4" s="1490"/>
      <c r="F4" s="1490"/>
      <c r="G4" s="1490"/>
      <c r="H4" s="1490"/>
      <c r="I4" s="1490"/>
      <c r="J4" s="1490"/>
      <c r="K4" s="1490"/>
      <c r="L4" s="1490"/>
      <c r="M4" s="1490"/>
      <c r="N4" s="1491"/>
      <c r="O4" s="1265"/>
      <c r="P4" s="1270"/>
    </row>
    <row r="5" spans="1:16" ht="3.75" customHeight="1" x14ac:dyDescent="0.2">
      <c r="A5" s="1263"/>
      <c r="B5" s="1259"/>
      <c r="C5" s="1505" t="s">
        <v>154</v>
      </c>
      <c r="D5" s="1506"/>
      <c r="E5" s="1259"/>
      <c r="F5" s="1321"/>
      <c r="G5" s="1321"/>
      <c r="H5" s="1321"/>
      <c r="I5" s="1321"/>
      <c r="J5" s="1321"/>
      <c r="K5" s="1259"/>
      <c r="L5" s="1321"/>
      <c r="M5" s="1321"/>
      <c r="N5" s="1321"/>
      <c r="O5" s="1265"/>
      <c r="P5" s="1263"/>
    </row>
    <row r="6" spans="1:16" ht="12.75" customHeight="1" x14ac:dyDescent="0.2">
      <c r="A6" s="1263"/>
      <c r="B6" s="1259"/>
      <c r="C6" s="1506"/>
      <c r="D6" s="1506"/>
      <c r="E6" s="1274" t="s">
        <v>34</v>
      </c>
      <c r="F6" s="1275">
        <v>2017</v>
      </c>
      <c r="G6" s="1274" t="s">
        <v>34</v>
      </c>
      <c r="H6" s="1275" t="s">
        <v>34</v>
      </c>
      <c r="I6" s="1276"/>
      <c r="J6" s="1275" t="s">
        <v>34</v>
      </c>
      <c r="K6" s="1277">
        <v>2018</v>
      </c>
      <c r="L6" s="1278" t="s">
        <v>34</v>
      </c>
      <c r="M6" s="1278" t="s">
        <v>34</v>
      </c>
      <c r="N6" s="1279"/>
      <c r="O6" s="1265"/>
      <c r="P6" s="1263"/>
    </row>
    <row r="7" spans="1:16" x14ac:dyDescent="0.2">
      <c r="A7" s="1263"/>
      <c r="B7" s="1259"/>
      <c r="C7" s="1322"/>
      <c r="D7" s="1322"/>
      <c r="E7" s="1495" t="s">
        <v>700</v>
      </c>
      <c r="F7" s="1495"/>
      <c r="G7" s="1495" t="s">
        <v>701</v>
      </c>
      <c r="H7" s="1495"/>
      <c r="I7" s="1495" t="s">
        <v>702</v>
      </c>
      <c r="J7" s="1495"/>
      <c r="K7" s="1495" t="s">
        <v>703</v>
      </c>
      <c r="L7" s="1495"/>
      <c r="M7" s="1495" t="s">
        <v>700</v>
      </c>
      <c r="N7" s="1495"/>
      <c r="O7" s="1323"/>
      <c r="P7" s="1263"/>
    </row>
    <row r="8" spans="1:16" s="1284" customFormat="1" ht="16.5" customHeight="1" x14ac:dyDescent="0.2">
      <c r="A8" s="1283"/>
      <c r="B8" s="1324"/>
      <c r="C8" s="1485" t="s">
        <v>13</v>
      </c>
      <c r="D8" s="1485"/>
      <c r="E8" s="1503">
        <v>4803</v>
      </c>
      <c r="F8" s="1503"/>
      <c r="G8" s="1503">
        <v>4804.8999999999996</v>
      </c>
      <c r="H8" s="1503"/>
      <c r="I8" s="1503">
        <v>4806.7</v>
      </c>
      <c r="J8" s="1503"/>
      <c r="K8" s="1503">
        <v>4874.1000000000004</v>
      </c>
      <c r="L8" s="1503"/>
      <c r="M8" s="1486">
        <v>4902.8</v>
      </c>
      <c r="N8" s="1486"/>
      <c r="O8" s="1325"/>
      <c r="P8" s="1283"/>
    </row>
    <row r="9" spans="1:16" ht="12" customHeight="1" x14ac:dyDescent="0.2">
      <c r="A9" s="1263"/>
      <c r="B9" s="1326"/>
      <c r="C9" s="702" t="s">
        <v>72</v>
      </c>
      <c r="D9" s="1272"/>
      <c r="E9" s="1507">
        <v>2471.6999999999998</v>
      </c>
      <c r="F9" s="1507"/>
      <c r="G9" s="1507">
        <v>2464.8000000000002</v>
      </c>
      <c r="H9" s="1507"/>
      <c r="I9" s="1507">
        <v>2457.3000000000002</v>
      </c>
      <c r="J9" s="1507"/>
      <c r="K9" s="1507">
        <v>2484.1999999999998</v>
      </c>
      <c r="L9" s="1507"/>
      <c r="M9" s="1508">
        <v>2497.1999999999998</v>
      </c>
      <c r="N9" s="1508"/>
      <c r="O9" s="1323"/>
      <c r="P9" s="1263"/>
    </row>
    <row r="10" spans="1:16" ht="12" customHeight="1" x14ac:dyDescent="0.2">
      <c r="A10" s="1263"/>
      <c r="B10" s="1326"/>
      <c r="C10" s="702" t="s">
        <v>71</v>
      </c>
      <c r="D10" s="1272"/>
      <c r="E10" s="1507">
        <v>2331.3000000000002</v>
      </c>
      <c r="F10" s="1507"/>
      <c r="G10" s="1507">
        <v>2340.1999999999998</v>
      </c>
      <c r="H10" s="1507"/>
      <c r="I10" s="1507">
        <v>2349.4</v>
      </c>
      <c r="J10" s="1507"/>
      <c r="K10" s="1507">
        <v>2389.9</v>
      </c>
      <c r="L10" s="1507"/>
      <c r="M10" s="1508">
        <v>2405.6</v>
      </c>
      <c r="N10" s="1508"/>
      <c r="O10" s="1323"/>
      <c r="P10" s="1263"/>
    </row>
    <row r="11" spans="1:16" ht="17.25" customHeight="1" x14ac:dyDescent="0.2">
      <c r="A11" s="1263"/>
      <c r="B11" s="1326"/>
      <c r="C11" s="702" t="s">
        <v>155</v>
      </c>
      <c r="D11" s="1272"/>
      <c r="E11" s="1507">
        <v>291.2</v>
      </c>
      <c r="F11" s="1507"/>
      <c r="G11" s="1507">
        <v>290</v>
      </c>
      <c r="H11" s="1507"/>
      <c r="I11" s="1507">
        <v>283.3</v>
      </c>
      <c r="J11" s="1507"/>
      <c r="K11" s="1507">
        <v>287</v>
      </c>
      <c r="L11" s="1507"/>
      <c r="M11" s="1508">
        <v>315.8</v>
      </c>
      <c r="N11" s="1508"/>
      <c r="O11" s="1323"/>
      <c r="P11" s="1263"/>
    </row>
    <row r="12" spans="1:16" ht="12" customHeight="1" x14ac:dyDescent="0.2">
      <c r="A12" s="1263"/>
      <c r="B12" s="1326"/>
      <c r="C12" s="702" t="s">
        <v>156</v>
      </c>
      <c r="D12" s="1272"/>
      <c r="E12" s="1509">
        <v>2248.1</v>
      </c>
      <c r="F12" s="1509"/>
      <c r="G12" s="1509">
        <v>2247.8000000000002</v>
      </c>
      <c r="H12" s="1509"/>
      <c r="I12" s="1509">
        <v>2238.8000000000002</v>
      </c>
      <c r="J12" s="1509"/>
      <c r="K12" s="1509">
        <v>2256</v>
      </c>
      <c r="L12" s="1509"/>
      <c r="M12" s="1496">
        <v>2235.8000000000002</v>
      </c>
      <c r="N12" s="1496"/>
      <c r="O12" s="1323"/>
      <c r="P12" s="1263"/>
    </row>
    <row r="13" spans="1:16" ht="12" customHeight="1" x14ac:dyDescent="0.2">
      <c r="A13" s="1263"/>
      <c r="B13" s="1326"/>
      <c r="C13" s="702" t="s">
        <v>157</v>
      </c>
      <c r="D13" s="1272"/>
      <c r="E13" s="1509">
        <v>2263.8000000000002</v>
      </c>
      <c r="F13" s="1509"/>
      <c r="G13" s="1509">
        <v>2267.1</v>
      </c>
      <c r="H13" s="1509"/>
      <c r="I13" s="1509">
        <v>2284.6</v>
      </c>
      <c r="J13" s="1509"/>
      <c r="K13" s="1509">
        <v>2331.1</v>
      </c>
      <c r="L13" s="1509"/>
      <c r="M13" s="1496">
        <v>2351.1999999999998</v>
      </c>
      <c r="N13" s="1496"/>
      <c r="O13" s="1323"/>
      <c r="P13" s="1263"/>
    </row>
    <row r="14" spans="1:16" x14ac:dyDescent="0.2">
      <c r="A14" s="1263"/>
      <c r="B14" s="1326"/>
      <c r="C14" s="702" t="s">
        <v>375</v>
      </c>
      <c r="D14" s="1272"/>
      <c r="E14" s="1507">
        <v>304.5</v>
      </c>
      <c r="F14" s="1507"/>
      <c r="G14" s="1507">
        <v>280.39999999999998</v>
      </c>
      <c r="H14" s="1507"/>
      <c r="I14" s="1507">
        <v>285</v>
      </c>
      <c r="J14" s="1507"/>
      <c r="K14" s="1507">
        <v>315.10000000000002</v>
      </c>
      <c r="L14" s="1507"/>
      <c r="M14" s="1508">
        <v>301.60000000000002</v>
      </c>
      <c r="N14" s="1508"/>
      <c r="O14" s="1323"/>
      <c r="P14" s="1263"/>
    </row>
    <row r="15" spans="1:16" ht="12" customHeight="1" x14ac:dyDescent="0.2">
      <c r="A15" s="1263"/>
      <c r="B15" s="1326"/>
      <c r="C15" s="702" t="s">
        <v>161</v>
      </c>
      <c r="D15" s="1272"/>
      <c r="E15" s="1509">
        <v>1181</v>
      </c>
      <c r="F15" s="1509"/>
      <c r="G15" s="1509">
        <v>1228.5999999999999</v>
      </c>
      <c r="H15" s="1509"/>
      <c r="I15" s="1509">
        <v>1191.5</v>
      </c>
      <c r="J15" s="1509"/>
      <c r="K15" s="1509">
        <v>1208.0999999999999</v>
      </c>
      <c r="L15" s="1509"/>
      <c r="M15" s="1496">
        <v>1215</v>
      </c>
      <c r="N15" s="1496"/>
      <c r="O15" s="1323"/>
      <c r="P15" s="1263"/>
    </row>
    <row r="16" spans="1:16" ht="12" customHeight="1" x14ac:dyDescent="0.2">
      <c r="A16" s="1263"/>
      <c r="B16" s="1326"/>
      <c r="C16" s="702" t="s">
        <v>162</v>
      </c>
      <c r="D16" s="1272"/>
      <c r="E16" s="1509">
        <v>3317.5</v>
      </c>
      <c r="F16" s="1509"/>
      <c r="G16" s="1509">
        <v>3296</v>
      </c>
      <c r="H16" s="1509"/>
      <c r="I16" s="1509">
        <v>3330.2</v>
      </c>
      <c r="J16" s="1509"/>
      <c r="K16" s="1509">
        <v>3350.9</v>
      </c>
      <c r="L16" s="1509"/>
      <c r="M16" s="1496">
        <v>3386.1</v>
      </c>
      <c r="N16" s="1496"/>
      <c r="O16" s="1323"/>
      <c r="P16" s="1263"/>
    </row>
    <row r="17" spans="1:16" s="1330" customFormat="1" ht="17.25" customHeight="1" x14ac:dyDescent="0.2">
      <c r="A17" s="1327"/>
      <c r="B17" s="1328"/>
      <c r="C17" s="702" t="s">
        <v>163</v>
      </c>
      <c r="D17" s="1272"/>
      <c r="E17" s="1509">
        <v>4295</v>
      </c>
      <c r="F17" s="1509"/>
      <c r="G17" s="1509">
        <v>4273.2</v>
      </c>
      <c r="H17" s="1509"/>
      <c r="I17" s="1509">
        <v>4289.8</v>
      </c>
      <c r="J17" s="1509"/>
      <c r="K17" s="1509">
        <v>4366.8</v>
      </c>
      <c r="L17" s="1509"/>
      <c r="M17" s="1496">
        <v>4397.7</v>
      </c>
      <c r="N17" s="1496"/>
      <c r="O17" s="1329"/>
      <c r="P17" s="1327"/>
    </row>
    <row r="18" spans="1:16" s="1330" customFormat="1" ht="12" customHeight="1" x14ac:dyDescent="0.2">
      <c r="A18" s="1327"/>
      <c r="B18" s="1328"/>
      <c r="C18" s="702" t="s">
        <v>164</v>
      </c>
      <c r="D18" s="1272"/>
      <c r="E18" s="1509">
        <v>508</v>
      </c>
      <c r="F18" s="1509"/>
      <c r="G18" s="1509">
        <v>531.70000000000005</v>
      </c>
      <c r="H18" s="1509"/>
      <c r="I18" s="1509">
        <v>516.9</v>
      </c>
      <c r="J18" s="1509"/>
      <c r="K18" s="1509">
        <v>507.3</v>
      </c>
      <c r="L18" s="1509"/>
      <c r="M18" s="1496">
        <v>505</v>
      </c>
      <c r="N18" s="1496"/>
      <c r="O18" s="1329"/>
      <c r="P18" s="1327"/>
    </row>
    <row r="19" spans="1:16" ht="17.25" customHeight="1" x14ac:dyDescent="0.2">
      <c r="A19" s="1263"/>
      <c r="B19" s="1326"/>
      <c r="C19" s="702" t="s">
        <v>165</v>
      </c>
      <c r="D19" s="1272"/>
      <c r="E19" s="1509">
        <v>3998.8</v>
      </c>
      <c r="F19" s="1509"/>
      <c r="G19" s="1509">
        <v>4011.7</v>
      </c>
      <c r="H19" s="1509"/>
      <c r="I19" s="1509">
        <v>4011.2</v>
      </c>
      <c r="J19" s="1509"/>
      <c r="K19" s="1509">
        <v>4065</v>
      </c>
      <c r="L19" s="1509"/>
      <c r="M19" s="1496">
        <v>4091.4</v>
      </c>
      <c r="N19" s="1496"/>
      <c r="O19" s="1323"/>
      <c r="P19" s="1263"/>
    </row>
    <row r="20" spans="1:16" ht="12" customHeight="1" x14ac:dyDescent="0.2">
      <c r="A20" s="1263"/>
      <c r="B20" s="1326"/>
      <c r="C20" s="1331"/>
      <c r="D20" s="1258" t="s">
        <v>166</v>
      </c>
      <c r="E20" s="1509">
        <v>3099.9</v>
      </c>
      <c r="F20" s="1509"/>
      <c r="G20" s="1509">
        <v>3123</v>
      </c>
      <c r="H20" s="1509"/>
      <c r="I20" s="1509">
        <v>3141.1</v>
      </c>
      <c r="J20" s="1509"/>
      <c r="K20" s="1509">
        <v>3167.5</v>
      </c>
      <c r="L20" s="1509"/>
      <c r="M20" s="1496">
        <v>3182.5</v>
      </c>
      <c r="N20" s="1496"/>
      <c r="O20" s="1323"/>
      <c r="P20" s="1263"/>
    </row>
    <row r="21" spans="1:16" ht="12" customHeight="1" x14ac:dyDescent="0.2">
      <c r="A21" s="1263"/>
      <c r="B21" s="1326"/>
      <c r="C21" s="1331"/>
      <c r="D21" s="1258" t="s">
        <v>167</v>
      </c>
      <c r="E21" s="1509">
        <v>763</v>
      </c>
      <c r="F21" s="1509"/>
      <c r="G21" s="1509">
        <v>742.4</v>
      </c>
      <c r="H21" s="1509"/>
      <c r="I21" s="1509">
        <v>729.9</v>
      </c>
      <c r="J21" s="1509"/>
      <c r="K21" s="1509">
        <v>755.5</v>
      </c>
      <c r="L21" s="1509"/>
      <c r="M21" s="1496">
        <v>760.7</v>
      </c>
      <c r="N21" s="1496"/>
      <c r="O21" s="1323"/>
      <c r="P21" s="1263"/>
    </row>
    <row r="22" spans="1:16" ht="12" customHeight="1" x14ac:dyDescent="0.2">
      <c r="A22" s="1263"/>
      <c r="B22" s="1326"/>
      <c r="C22" s="1331"/>
      <c r="D22" s="1258" t="s">
        <v>129</v>
      </c>
      <c r="E22" s="1509">
        <v>135.9</v>
      </c>
      <c r="F22" s="1509"/>
      <c r="G22" s="1509">
        <v>146.30000000000001</v>
      </c>
      <c r="H22" s="1509"/>
      <c r="I22" s="1509">
        <v>140.19999999999999</v>
      </c>
      <c r="J22" s="1509"/>
      <c r="K22" s="1509">
        <v>142</v>
      </c>
      <c r="L22" s="1509"/>
      <c r="M22" s="1496">
        <v>148.19999999999999</v>
      </c>
      <c r="N22" s="1496"/>
      <c r="O22" s="1323"/>
      <c r="P22" s="1263"/>
    </row>
    <row r="23" spans="1:16" ht="12" customHeight="1" x14ac:dyDescent="0.2">
      <c r="A23" s="1263"/>
      <c r="B23" s="1326"/>
      <c r="C23" s="702" t="s">
        <v>168</v>
      </c>
      <c r="D23" s="1272"/>
      <c r="E23" s="1509">
        <v>782.8</v>
      </c>
      <c r="F23" s="1509"/>
      <c r="G23" s="1509">
        <v>772.1</v>
      </c>
      <c r="H23" s="1509"/>
      <c r="I23" s="1509">
        <v>774</v>
      </c>
      <c r="J23" s="1509"/>
      <c r="K23" s="1509">
        <v>790.6</v>
      </c>
      <c r="L23" s="1509"/>
      <c r="M23" s="1496">
        <v>789.5</v>
      </c>
      <c r="N23" s="1496"/>
      <c r="O23" s="1323"/>
      <c r="P23" s="1263"/>
    </row>
    <row r="24" spans="1:16" ht="12" customHeight="1" x14ac:dyDescent="0.2">
      <c r="A24" s="1263"/>
      <c r="B24" s="1326"/>
      <c r="C24" s="702" t="s">
        <v>129</v>
      </c>
      <c r="D24" s="1272"/>
      <c r="E24" s="1509">
        <v>21.4</v>
      </c>
      <c r="F24" s="1509"/>
      <c r="G24" s="1509">
        <v>21.1</v>
      </c>
      <c r="H24" s="1509"/>
      <c r="I24" s="1509">
        <v>21.5</v>
      </c>
      <c r="J24" s="1509"/>
      <c r="K24" s="1509">
        <v>18.5</v>
      </c>
      <c r="L24" s="1509"/>
      <c r="M24" s="1496">
        <v>21.9</v>
      </c>
      <c r="N24" s="1496"/>
      <c r="O24" s="1323"/>
      <c r="P24" s="1263"/>
    </row>
    <row r="25" spans="1:16" ht="17.25" customHeight="1" x14ac:dyDescent="0.2">
      <c r="A25" s="1263"/>
      <c r="B25" s="1326"/>
      <c r="C25" s="707" t="s">
        <v>169</v>
      </c>
      <c r="D25" s="707"/>
      <c r="E25" s="1514"/>
      <c r="F25" s="1514"/>
      <c r="G25" s="1514"/>
      <c r="H25" s="1514"/>
      <c r="I25" s="1514"/>
      <c r="J25" s="1514"/>
      <c r="K25" s="1514"/>
      <c r="L25" s="1514"/>
      <c r="M25" s="1515"/>
      <c r="N25" s="1515"/>
      <c r="O25" s="1323"/>
      <c r="P25" s="1263"/>
    </row>
    <row r="26" spans="1:16" s="1298" customFormat="1" ht="14.25" customHeight="1" x14ac:dyDescent="0.2">
      <c r="A26" s="1297"/>
      <c r="B26" s="1510" t="s">
        <v>170</v>
      </c>
      <c r="C26" s="1510"/>
      <c r="D26" s="1510"/>
      <c r="E26" s="1511">
        <v>68.5</v>
      </c>
      <c r="F26" s="1511"/>
      <c r="G26" s="1511">
        <v>68.900000000000006</v>
      </c>
      <c r="H26" s="1511"/>
      <c r="I26" s="1511">
        <v>68.900000000000006</v>
      </c>
      <c r="J26" s="1511"/>
      <c r="K26" s="1511">
        <v>69.8</v>
      </c>
      <c r="L26" s="1511"/>
      <c r="M26" s="1512">
        <v>70.2</v>
      </c>
      <c r="N26" s="1512"/>
      <c r="O26" s="1332"/>
      <c r="P26" s="1297"/>
    </row>
    <row r="27" spans="1:16" ht="12" customHeight="1" x14ac:dyDescent="0.2">
      <c r="A27" s="1263"/>
      <c r="B27" s="1326"/>
      <c r="C27" s="705"/>
      <c r="D27" s="1258" t="s">
        <v>72</v>
      </c>
      <c r="E27" s="1513">
        <v>72</v>
      </c>
      <c r="F27" s="1513"/>
      <c r="G27" s="1513">
        <v>72.2</v>
      </c>
      <c r="H27" s="1513"/>
      <c r="I27" s="1513">
        <v>71.900000000000006</v>
      </c>
      <c r="J27" s="1513"/>
      <c r="K27" s="1513">
        <v>72.599999999999994</v>
      </c>
      <c r="L27" s="1513"/>
      <c r="M27" s="1498">
        <v>73.2</v>
      </c>
      <c r="N27" s="1498"/>
      <c r="O27" s="1323"/>
      <c r="P27" s="1263"/>
    </row>
    <row r="28" spans="1:16" ht="12" customHeight="1" x14ac:dyDescent="0.2">
      <c r="A28" s="1263"/>
      <c r="B28" s="1326"/>
      <c r="C28" s="705"/>
      <c r="D28" s="1258" t="s">
        <v>71</v>
      </c>
      <c r="E28" s="1513">
        <v>65.3</v>
      </c>
      <c r="F28" s="1513"/>
      <c r="G28" s="1513">
        <v>65.8</v>
      </c>
      <c r="H28" s="1513"/>
      <c r="I28" s="1513">
        <v>66.099999999999994</v>
      </c>
      <c r="J28" s="1513"/>
      <c r="K28" s="1513">
        <v>67.099999999999994</v>
      </c>
      <c r="L28" s="1513"/>
      <c r="M28" s="1498">
        <v>67.3</v>
      </c>
      <c r="N28" s="1498"/>
      <c r="O28" s="1323"/>
      <c r="P28" s="1263"/>
    </row>
    <row r="29" spans="1:16" s="1298" customFormat="1" ht="14.25" customHeight="1" x14ac:dyDescent="0.2">
      <c r="A29" s="1297"/>
      <c r="B29" s="1510" t="s">
        <v>155</v>
      </c>
      <c r="C29" s="1510"/>
      <c r="D29" s="1510"/>
      <c r="E29" s="1511">
        <v>26.7</v>
      </c>
      <c r="F29" s="1511"/>
      <c r="G29" s="1511">
        <v>26.6</v>
      </c>
      <c r="H29" s="1511"/>
      <c r="I29" s="1511">
        <v>26</v>
      </c>
      <c r="J29" s="1511"/>
      <c r="K29" s="1511">
        <v>26.4</v>
      </c>
      <c r="L29" s="1511"/>
      <c r="M29" s="1512">
        <v>29</v>
      </c>
      <c r="N29" s="1512"/>
      <c r="O29" s="1332"/>
      <c r="P29" s="1297"/>
    </row>
    <row r="30" spans="1:16" ht="12" customHeight="1" x14ac:dyDescent="0.2">
      <c r="A30" s="1263"/>
      <c r="B30" s="1326"/>
      <c r="C30" s="705"/>
      <c r="D30" s="1258" t="s">
        <v>72</v>
      </c>
      <c r="E30" s="1513">
        <v>28.6</v>
      </c>
      <c r="F30" s="1513"/>
      <c r="G30" s="1513">
        <v>28.5</v>
      </c>
      <c r="H30" s="1513"/>
      <c r="I30" s="1513">
        <v>27.3</v>
      </c>
      <c r="J30" s="1513"/>
      <c r="K30" s="1513">
        <v>28.8</v>
      </c>
      <c r="L30" s="1513"/>
      <c r="M30" s="1498">
        <v>31.2</v>
      </c>
      <c r="N30" s="1498"/>
      <c r="O30" s="1323"/>
      <c r="P30" s="1263"/>
    </row>
    <row r="31" spans="1:16" ht="12" customHeight="1" x14ac:dyDescent="0.2">
      <c r="A31" s="1263"/>
      <c r="B31" s="1326"/>
      <c r="C31" s="705"/>
      <c r="D31" s="1258" t="s">
        <v>71</v>
      </c>
      <c r="E31" s="1513">
        <v>24.6</v>
      </c>
      <c r="F31" s="1513"/>
      <c r="G31" s="1513">
        <v>24.6</v>
      </c>
      <c r="H31" s="1513"/>
      <c r="I31" s="1513">
        <v>24.6</v>
      </c>
      <c r="J31" s="1513"/>
      <c r="K31" s="1513">
        <v>23.8</v>
      </c>
      <c r="L31" s="1513"/>
      <c r="M31" s="1498">
        <v>26.8</v>
      </c>
      <c r="N31" s="1498"/>
      <c r="O31" s="1323"/>
      <c r="P31" s="1263"/>
    </row>
    <row r="32" spans="1:16" s="1298" customFormat="1" ht="14.25" customHeight="1" x14ac:dyDescent="0.2">
      <c r="A32" s="1297"/>
      <c r="B32" s="1510" t="s">
        <v>171</v>
      </c>
      <c r="C32" s="1510"/>
      <c r="D32" s="1510"/>
      <c r="E32" s="1511">
        <v>57.1</v>
      </c>
      <c r="F32" s="1511"/>
      <c r="G32" s="1511">
        <v>57.8</v>
      </c>
      <c r="H32" s="1511"/>
      <c r="I32" s="1511">
        <v>58.3</v>
      </c>
      <c r="J32" s="1511"/>
      <c r="K32" s="1511">
        <v>59.4</v>
      </c>
      <c r="L32" s="1511"/>
      <c r="M32" s="1512">
        <v>59.6</v>
      </c>
      <c r="N32" s="1512"/>
      <c r="O32" s="1332"/>
      <c r="P32" s="1297"/>
    </row>
    <row r="33" spans="1:16" ht="12" customHeight="1" x14ac:dyDescent="0.2">
      <c r="A33" s="1263"/>
      <c r="B33" s="1326"/>
      <c r="C33" s="705"/>
      <c r="D33" s="1258" t="s">
        <v>72</v>
      </c>
      <c r="E33" s="1513">
        <v>64.099999999999994</v>
      </c>
      <c r="F33" s="1513"/>
      <c r="G33" s="1513">
        <v>65.400000000000006</v>
      </c>
      <c r="H33" s="1513"/>
      <c r="I33" s="1513">
        <v>64</v>
      </c>
      <c r="J33" s="1513"/>
      <c r="K33" s="1513">
        <v>64.5</v>
      </c>
      <c r="L33" s="1513"/>
      <c r="M33" s="1498">
        <v>64.599999999999994</v>
      </c>
      <c r="N33" s="1498"/>
      <c r="O33" s="1323"/>
      <c r="P33" s="1263"/>
    </row>
    <row r="34" spans="1:16" ht="12" customHeight="1" x14ac:dyDescent="0.2">
      <c r="A34" s="1263"/>
      <c r="B34" s="1326"/>
      <c r="C34" s="705"/>
      <c r="D34" s="1258" t="s">
        <v>71</v>
      </c>
      <c r="E34" s="1513">
        <v>50.9</v>
      </c>
      <c r="F34" s="1513"/>
      <c r="G34" s="1513">
        <v>51.1</v>
      </c>
      <c r="H34" s="1513"/>
      <c r="I34" s="1513">
        <v>53.3</v>
      </c>
      <c r="J34" s="1513"/>
      <c r="K34" s="1513">
        <v>54.8</v>
      </c>
      <c r="L34" s="1513"/>
      <c r="M34" s="1498">
        <v>55.2</v>
      </c>
      <c r="N34" s="1498"/>
      <c r="O34" s="1323"/>
      <c r="P34" s="1263"/>
    </row>
    <row r="35" spans="1:16" ht="17.25" customHeight="1" x14ac:dyDescent="0.2">
      <c r="A35" s="1263"/>
      <c r="B35" s="1326"/>
      <c r="C35" s="1520" t="s">
        <v>172</v>
      </c>
      <c r="D35" s="1520"/>
      <c r="E35" s="1521"/>
      <c r="F35" s="1521"/>
      <c r="G35" s="1521"/>
      <c r="H35" s="1521"/>
      <c r="I35" s="1521"/>
      <c r="J35" s="1521"/>
      <c r="K35" s="1521"/>
      <c r="L35" s="1521"/>
      <c r="M35" s="1516"/>
      <c r="N35" s="1516"/>
      <c r="O35" s="1323"/>
      <c r="P35" s="1263"/>
    </row>
    <row r="36" spans="1:16" ht="12" customHeight="1" x14ac:dyDescent="0.2">
      <c r="A36" s="1263"/>
      <c r="B36" s="1326"/>
      <c r="C36" s="1517" t="s">
        <v>170</v>
      </c>
      <c r="D36" s="1517"/>
      <c r="E36" s="1518">
        <f>+E28-E27</f>
        <v>-6.7000000000000028</v>
      </c>
      <c r="F36" s="1518"/>
      <c r="G36" s="1518">
        <f>+G28-G27</f>
        <v>-6.4000000000000057</v>
      </c>
      <c r="H36" s="1518"/>
      <c r="I36" s="1518">
        <f>+I28-I27</f>
        <v>-5.8000000000000114</v>
      </c>
      <c r="J36" s="1518"/>
      <c r="K36" s="1518">
        <f>+K28-K27</f>
        <v>-5.5</v>
      </c>
      <c r="L36" s="1518"/>
      <c r="M36" s="1519">
        <f>+M28-M27</f>
        <v>-5.9000000000000057</v>
      </c>
      <c r="N36" s="1519"/>
      <c r="O36" s="1323"/>
      <c r="P36" s="1263"/>
    </row>
    <row r="37" spans="1:16" ht="12" customHeight="1" x14ac:dyDescent="0.2">
      <c r="A37" s="1263"/>
      <c r="B37" s="1326"/>
      <c r="C37" s="1517" t="s">
        <v>155</v>
      </c>
      <c r="D37" s="1517"/>
      <c r="E37" s="1518">
        <f>+E31-E30</f>
        <v>-4</v>
      </c>
      <c r="F37" s="1518"/>
      <c r="G37" s="1518">
        <f>+G31-G30</f>
        <v>-3.8999999999999986</v>
      </c>
      <c r="H37" s="1518"/>
      <c r="I37" s="1518">
        <f>+I31-I30</f>
        <v>-2.6999999999999993</v>
      </c>
      <c r="J37" s="1518"/>
      <c r="K37" s="1518">
        <f>+K31-K30</f>
        <v>-5</v>
      </c>
      <c r="L37" s="1518"/>
      <c r="M37" s="1519">
        <f>+M31-M30</f>
        <v>-4.3999999999999986</v>
      </c>
      <c r="N37" s="1519"/>
      <c r="O37" s="1323"/>
      <c r="P37" s="1263"/>
    </row>
    <row r="38" spans="1:16" ht="12" customHeight="1" x14ac:dyDescent="0.2">
      <c r="A38" s="1263"/>
      <c r="B38" s="1326"/>
      <c r="C38" s="1517" t="s">
        <v>171</v>
      </c>
      <c r="D38" s="1517"/>
      <c r="E38" s="1518">
        <f>+E34-E33</f>
        <v>-13.199999999999996</v>
      </c>
      <c r="F38" s="1518"/>
      <c r="G38" s="1518">
        <f>+G34-G33</f>
        <v>-14.300000000000004</v>
      </c>
      <c r="H38" s="1518"/>
      <c r="I38" s="1518">
        <f>+I34-I33</f>
        <v>-10.700000000000003</v>
      </c>
      <c r="J38" s="1518"/>
      <c r="K38" s="1518">
        <f>+K34-K33</f>
        <v>-9.7000000000000028</v>
      </c>
      <c r="L38" s="1518"/>
      <c r="M38" s="1519">
        <f>+M34-M33</f>
        <v>-9.3999999999999915</v>
      </c>
      <c r="N38" s="1519"/>
      <c r="O38" s="1323"/>
      <c r="P38" s="1263"/>
    </row>
    <row r="39" spans="1:16" ht="6" customHeight="1" thickBot="1" x14ac:dyDescent="0.25">
      <c r="A39" s="1263"/>
      <c r="B39" s="1326"/>
      <c r="C39" s="1258"/>
      <c r="D39" s="1258"/>
      <c r="E39" s="1333"/>
      <c r="F39" s="1333"/>
      <c r="G39" s="1333"/>
      <c r="H39" s="1333"/>
      <c r="I39" s="1333"/>
      <c r="J39" s="1333"/>
      <c r="K39" s="1333"/>
      <c r="L39" s="1333"/>
      <c r="M39" s="1334"/>
      <c r="N39" s="1334"/>
      <c r="O39" s="1323"/>
      <c r="P39" s="1263"/>
    </row>
    <row r="40" spans="1:16" s="1330" customFormat="1" ht="13.5" customHeight="1" thickBot="1" x14ac:dyDescent="0.25">
      <c r="A40" s="1327"/>
      <c r="B40" s="1272"/>
      <c r="C40" s="1489" t="s">
        <v>536</v>
      </c>
      <c r="D40" s="1490"/>
      <c r="E40" s="1490"/>
      <c r="F40" s="1490"/>
      <c r="G40" s="1490"/>
      <c r="H40" s="1490"/>
      <c r="I40" s="1490"/>
      <c r="J40" s="1490"/>
      <c r="K40" s="1490"/>
      <c r="L40" s="1490"/>
      <c r="M40" s="1490"/>
      <c r="N40" s="1491"/>
      <c r="O40" s="1329"/>
      <c r="P40" s="1327"/>
    </row>
    <row r="41" spans="1:16" s="1330" customFormat="1" ht="3.75" customHeight="1" x14ac:dyDescent="0.2">
      <c r="A41" s="1327"/>
      <c r="B41" s="1272"/>
      <c r="C41" s="1492" t="s">
        <v>158</v>
      </c>
      <c r="D41" s="1493"/>
      <c r="E41" s="1269"/>
      <c r="F41" s="1269"/>
      <c r="G41" s="1269"/>
      <c r="H41" s="1269"/>
      <c r="I41" s="1269"/>
      <c r="J41" s="1269"/>
      <c r="K41" s="1269"/>
      <c r="L41" s="1269"/>
      <c r="M41" s="1269"/>
      <c r="N41" s="1269"/>
      <c r="O41" s="1329"/>
      <c r="P41" s="1327"/>
    </row>
    <row r="42" spans="1:16" s="1330" customFormat="1" ht="12.75" customHeight="1" x14ac:dyDescent="0.2">
      <c r="A42" s="1327"/>
      <c r="B42" s="1272"/>
      <c r="C42" s="1493"/>
      <c r="D42" s="1493"/>
      <c r="E42" s="1274" t="s">
        <v>34</v>
      </c>
      <c r="F42" s="1275">
        <v>2017</v>
      </c>
      <c r="G42" s="1274" t="s">
        <v>34</v>
      </c>
      <c r="H42" s="1275" t="s">
        <v>34</v>
      </c>
      <c r="I42" s="1276"/>
      <c r="J42" s="1275" t="s">
        <v>34</v>
      </c>
      <c r="K42" s="1277">
        <v>2018</v>
      </c>
      <c r="L42" s="1278" t="s">
        <v>34</v>
      </c>
      <c r="M42" s="1278" t="s">
        <v>34</v>
      </c>
      <c r="N42" s="1279"/>
      <c r="O42" s="1329"/>
      <c r="P42" s="1327"/>
    </row>
    <row r="43" spans="1:16" s="1330" customFormat="1" ht="12.75" customHeight="1" x14ac:dyDescent="0.2">
      <c r="A43" s="1327"/>
      <c r="B43" s="1272"/>
      <c r="C43" s="1280"/>
      <c r="D43" s="1280"/>
      <c r="E43" s="1495" t="str">
        <f>+E7</f>
        <v>3.º trimestre</v>
      </c>
      <c r="F43" s="1495"/>
      <c r="G43" s="1495" t="str">
        <f>+G7</f>
        <v>4.º trimestre</v>
      </c>
      <c r="H43" s="1495"/>
      <c r="I43" s="1495" t="str">
        <f>+I7</f>
        <v>1.º trimestre</v>
      </c>
      <c r="J43" s="1495"/>
      <c r="K43" s="1495" t="str">
        <f>+K7</f>
        <v>2.º trimestre</v>
      </c>
      <c r="L43" s="1495"/>
      <c r="M43" s="1495" t="str">
        <f>+M7</f>
        <v>3.º trimestre</v>
      </c>
      <c r="N43" s="1495"/>
      <c r="O43" s="1329"/>
      <c r="P43" s="1327"/>
    </row>
    <row r="44" spans="1:16" s="1330" customFormat="1" ht="12.75" customHeight="1" x14ac:dyDescent="0.2">
      <c r="A44" s="1327"/>
      <c r="B44" s="1272"/>
      <c r="C44" s="1280"/>
      <c r="D44" s="1280"/>
      <c r="E44" s="713" t="s">
        <v>159</v>
      </c>
      <c r="F44" s="713" t="s">
        <v>106</v>
      </c>
      <c r="G44" s="713" t="s">
        <v>159</v>
      </c>
      <c r="H44" s="713" t="s">
        <v>106</v>
      </c>
      <c r="I44" s="714" t="s">
        <v>159</v>
      </c>
      <c r="J44" s="714" t="s">
        <v>106</v>
      </c>
      <c r="K44" s="714" t="s">
        <v>159</v>
      </c>
      <c r="L44" s="714" t="s">
        <v>106</v>
      </c>
      <c r="M44" s="714" t="s">
        <v>159</v>
      </c>
      <c r="N44" s="714" t="s">
        <v>106</v>
      </c>
      <c r="O44" s="1329"/>
      <c r="P44" s="1327"/>
    </row>
    <row r="45" spans="1:16" s="1330" customFormat="1" ht="15" customHeight="1" x14ac:dyDescent="0.2">
      <c r="A45" s="1327"/>
      <c r="B45" s="1335"/>
      <c r="C45" s="1485" t="s">
        <v>13</v>
      </c>
      <c r="D45" s="1485"/>
      <c r="E45" s="1301">
        <v>4803</v>
      </c>
      <c r="F45" s="1336">
        <f>+E45/E45*100</f>
        <v>100</v>
      </c>
      <c r="G45" s="1301">
        <v>4804.8999999999996</v>
      </c>
      <c r="H45" s="1336">
        <f>+G45/G45*100</f>
        <v>100</v>
      </c>
      <c r="I45" s="1301">
        <v>4806.7</v>
      </c>
      <c r="J45" s="1336">
        <f>+I45/I45*100</f>
        <v>100</v>
      </c>
      <c r="K45" s="1301">
        <v>4874.1000000000004</v>
      </c>
      <c r="L45" s="1336">
        <f>+K45/K45*100</f>
        <v>100</v>
      </c>
      <c r="M45" s="1302">
        <v>4902.8</v>
      </c>
      <c r="N45" s="1337">
        <f>+M45/M45*100</f>
        <v>100</v>
      </c>
      <c r="O45" s="1329"/>
      <c r="P45" s="1327"/>
    </row>
    <row r="46" spans="1:16" s="1330" customFormat="1" ht="12.75" customHeight="1" x14ac:dyDescent="0.2">
      <c r="A46" s="1327"/>
      <c r="B46" s="1272"/>
      <c r="C46" s="706"/>
      <c r="D46" s="1258" t="s">
        <v>72</v>
      </c>
      <c r="E46" s="1304">
        <v>2471.6999999999998</v>
      </c>
      <c r="F46" s="1338">
        <f>+E46/E45*100</f>
        <v>51.461586508432219</v>
      </c>
      <c r="G46" s="1304">
        <v>2464.8000000000002</v>
      </c>
      <c r="H46" s="1338">
        <f>+G46/G45*100</f>
        <v>51.297633665633001</v>
      </c>
      <c r="I46" s="1304">
        <v>2457.3000000000002</v>
      </c>
      <c r="J46" s="1338">
        <f>+I46/I45*100</f>
        <v>51.122391661638964</v>
      </c>
      <c r="K46" s="1304">
        <v>2484.1999999999998</v>
      </c>
      <c r="L46" s="1338">
        <f>+K46/K45*100</f>
        <v>50.967358076362814</v>
      </c>
      <c r="M46" s="1305">
        <v>2497.1999999999998</v>
      </c>
      <c r="N46" s="1339">
        <f>+M46/M45*100</f>
        <v>50.934160071795695</v>
      </c>
      <c r="O46" s="1329"/>
      <c r="P46" s="1327"/>
    </row>
    <row r="47" spans="1:16" s="1330" customFormat="1" ht="12.75" customHeight="1" x14ac:dyDescent="0.2">
      <c r="A47" s="1327"/>
      <c r="B47" s="1272"/>
      <c r="C47" s="706"/>
      <c r="D47" s="1258" t="s">
        <v>71</v>
      </c>
      <c r="E47" s="1304">
        <v>2331.3000000000002</v>
      </c>
      <c r="F47" s="1338">
        <f>+E47/E45*100</f>
        <v>48.538413491567773</v>
      </c>
      <c r="G47" s="1304">
        <v>2340.1999999999998</v>
      </c>
      <c r="H47" s="1338">
        <f>+G47/G45*100</f>
        <v>48.70444754313305</v>
      </c>
      <c r="I47" s="1304">
        <v>2349.4</v>
      </c>
      <c r="J47" s="1338">
        <f>+I47/I45*100</f>
        <v>48.877608338361043</v>
      </c>
      <c r="K47" s="1304">
        <v>2389.9</v>
      </c>
      <c r="L47" s="1338">
        <f>+K47/K45*100</f>
        <v>49.032641923637179</v>
      </c>
      <c r="M47" s="1305">
        <v>2405.6</v>
      </c>
      <c r="N47" s="1339">
        <f>+M47/M45*100</f>
        <v>49.065839928204284</v>
      </c>
      <c r="O47" s="1329"/>
      <c r="P47" s="1327"/>
    </row>
    <row r="48" spans="1:16" s="1330" customFormat="1" ht="14.25" customHeight="1" x14ac:dyDescent="0.2">
      <c r="A48" s="1327"/>
      <c r="B48" s="1272"/>
      <c r="C48" s="702" t="s">
        <v>155</v>
      </c>
      <c r="D48" s="708"/>
      <c r="E48" s="1306">
        <v>291.2</v>
      </c>
      <c r="F48" s="1340">
        <f>+E48/E$45*100</f>
        <v>6.0628773683114714</v>
      </c>
      <c r="G48" s="1306">
        <v>290</v>
      </c>
      <c r="H48" s="1340">
        <f>+G48/G$45*100</f>
        <v>6.0355054215488364</v>
      </c>
      <c r="I48" s="1306">
        <v>283.3</v>
      </c>
      <c r="J48" s="1340">
        <f>+I48/I$45*100</f>
        <v>5.8938564919799452</v>
      </c>
      <c r="K48" s="1306">
        <v>287</v>
      </c>
      <c r="L48" s="1340">
        <f>+K48/K$45*100</f>
        <v>5.8882665517736603</v>
      </c>
      <c r="M48" s="1307">
        <v>315.8</v>
      </c>
      <c r="N48" s="1341">
        <f>+M48/M$45*100</f>
        <v>6.4412172636044707</v>
      </c>
      <c r="O48" s="1329"/>
      <c r="P48" s="1327"/>
    </row>
    <row r="49" spans="1:16" s="1330" customFormat="1" ht="12.75" customHeight="1" x14ac:dyDescent="0.2">
      <c r="A49" s="1327"/>
      <c r="B49" s="1272"/>
      <c r="C49" s="705"/>
      <c r="D49" s="1342" t="s">
        <v>72</v>
      </c>
      <c r="E49" s="1304">
        <v>159</v>
      </c>
      <c r="F49" s="1338">
        <f>+E49/E48*100</f>
        <v>54.601648351648358</v>
      </c>
      <c r="G49" s="1304">
        <v>158.19999999999999</v>
      </c>
      <c r="H49" s="1338">
        <f>+G49/G48*100</f>
        <v>54.551724137931032</v>
      </c>
      <c r="I49" s="1304">
        <v>151.80000000000001</v>
      </c>
      <c r="J49" s="1338">
        <f>+I49/I48*100</f>
        <v>53.582774444052241</v>
      </c>
      <c r="K49" s="1304">
        <v>160</v>
      </c>
      <c r="L49" s="1338">
        <f>+K49/K48*100</f>
        <v>55.749128919860624</v>
      </c>
      <c r="M49" s="1305">
        <v>172.8</v>
      </c>
      <c r="N49" s="1339">
        <f>+M49/M48*100</f>
        <v>54.718176060797973</v>
      </c>
      <c r="O49" s="1329"/>
      <c r="P49" s="1327"/>
    </row>
    <row r="50" spans="1:16" s="1330" customFormat="1" ht="12.75" customHeight="1" x14ac:dyDescent="0.2">
      <c r="A50" s="1327"/>
      <c r="B50" s="1272"/>
      <c r="C50" s="705"/>
      <c r="D50" s="1342" t="s">
        <v>71</v>
      </c>
      <c r="E50" s="1304">
        <v>132.19999999999999</v>
      </c>
      <c r="F50" s="1338">
        <f>+E50/E48*100</f>
        <v>45.39835164835165</v>
      </c>
      <c r="G50" s="1304">
        <v>131.80000000000001</v>
      </c>
      <c r="H50" s="1338">
        <f>+G50/G48*100</f>
        <v>45.448275862068968</v>
      </c>
      <c r="I50" s="1304">
        <v>131.5</v>
      </c>
      <c r="J50" s="1338">
        <f>+I50/I48*100</f>
        <v>46.417225555947752</v>
      </c>
      <c r="K50" s="1304">
        <v>127</v>
      </c>
      <c r="L50" s="1338">
        <f>+K50/K48*100</f>
        <v>44.250871080139369</v>
      </c>
      <c r="M50" s="1305">
        <v>143</v>
      </c>
      <c r="N50" s="1339">
        <f>+M50/M48*100</f>
        <v>45.281823939202027</v>
      </c>
      <c r="O50" s="1329"/>
      <c r="P50" s="1327"/>
    </row>
    <row r="51" spans="1:16" s="1330" customFormat="1" ht="14.25" customHeight="1" x14ac:dyDescent="0.2">
      <c r="A51" s="1327"/>
      <c r="B51" s="1272"/>
      <c r="C51" s="702" t="s">
        <v>533</v>
      </c>
      <c r="D51" s="708"/>
      <c r="E51" s="1306">
        <v>937.3</v>
      </c>
      <c r="F51" s="1340">
        <f>+E51/E$45*100</f>
        <v>19.51488652925255</v>
      </c>
      <c r="G51" s="1306">
        <v>939.8</v>
      </c>
      <c r="H51" s="1340">
        <f>+G51/G$45*100</f>
        <v>19.559199983350332</v>
      </c>
      <c r="I51" s="1306">
        <v>931.9</v>
      </c>
      <c r="J51" s="1340">
        <f>+I51/I$45*100</f>
        <v>19.38752158445503</v>
      </c>
      <c r="K51" s="1306">
        <v>950.3</v>
      </c>
      <c r="L51" s="1340">
        <f>+K51/K$45*100</f>
        <v>19.496932767074945</v>
      </c>
      <c r="M51" s="1307">
        <v>940.9</v>
      </c>
      <c r="N51" s="1341">
        <f>+M51/M$45*100</f>
        <v>19.191074488047647</v>
      </c>
      <c r="O51" s="1343"/>
      <c r="P51" s="1327"/>
    </row>
    <row r="52" spans="1:16" s="1330" customFormat="1" ht="12.75" customHeight="1" x14ac:dyDescent="0.2">
      <c r="A52" s="1327"/>
      <c r="B52" s="1272"/>
      <c r="C52" s="705"/>
      <c r="D52" s="1342" t="s">
        <v>72</v>
      </c>
      <c r="E52" s="1304">
        <v>469.7</v>
      </c>
      <c r="F52" s="1338">
        <f>+E52/E51*100</f>
        <v>50.112023898431666</v>
      </c>
      <c r="G52" s="1304">
        <v>463.3</v>
      </c>
      <c r="H52" s="1338">
        <f>+G52/G51*100</f>
        <v>49.297722919770166</v>
      </c>
      <c r="I52" s="1304">
        <v>463.1</v>
      </c>
      <c r="J52" s="1338">
        <f>+I52/I51*100</f>
        <v>49.694173194548775</v>
      </c>
      <c r="K52" s="1304">
        <v>474.4</v>
      </c>
      <c r="L52" s="1338">
        <f>+K52/K51*100</f>
        <v>49.921077554456488</v>
      </c>
      <c r="M52" s="1305">
        <v>474</v>
      </c>
      <c r="N52" s="1339">
        <f>+M52/M51*100</f>
        <v>50.377298331384843</v>
      </c>
      <c r="O52" s="1329"/>
      <c r="P52" s="1327"/>
    </row>
    <row r="53" spans="1:16" s="1330" customFormat="1" ht="12.75" customHeight="1" x14ac:dyDescent="0.2">
      <c r="A53" s="1327"/>
      <c r="B53" s="1272"/>
      <c r="C53" s="705"/>
      <c r="D53" s="1342" t="s">
        <v>71</v>
      </c>
      <c r="E53" s="1304">
        <v>467.6</v>
      </c>
      <c r="F53" s="1338">
        <f>+E53/E51*100</f>
        <v>49.887976101568334</v>
      </c>
      <c r="G53" s="1304">
        <v>476.4</v>
      </c>
      <c r="H53" s="1338">
        <f>+G53/G51*100</f>
        <v>50.691636518408167</v>
      </c>
      <c r="I53" s="1304">
        <v>468.8</v>
      </c>
      <c r="J53" s="1338">
        <f>+I53/I51*100</f>
        <v>50.305826805451225</v>
      </c>
      <c r="K53" s="1304">
        <v>475.8</v>
      </c>
      <c r="L53" s="1338">
        <f>+K53/K51*100</f>
        <v>50.068399452804378</v>
      </c>
      <c r="M53" s="1305">
        <v>466.9</v>
      </c>
      <c r="N53" s="1339">
        <f>+M53/M51*100</f>
        <v>49.622701668615157</v>
      </c>
      <c r="O53" s="1329"/>
      <c r="P53" s="1327"/>
    </row>
    <row r="54" spans="1:16" s="1330" customFormat="1" ht="14.25" customHeight="1" x14ac:dyDescent="0.2">
      <c r="A54" s="1327"/>
      <c r="B54" s="1272"/>
      <c r="C54" s="702" t="s">
        <v>534</v>
      </c>
      <c r="D54" s="708"/>
      <c r="E54" s="1306">
        <v>1310.8</v>
      </c>
      <c r="F54" s="1340">
        <f>+E54/E$45*100</f>
        <v>27.291276285654796</v>
      </c>
      <c r="G54" s="1306">
        <v>1308.0999999999999</v>
      </c>
      <c r="H54" s="1340">
        <f>+G54/G$45*100</f>
        <v>27.224291868717348</v>
      </c>
      <c r="I54" s="1306">
        <v>1306.9000000000001</v>
      </c>
      <c r="J54" s="1340">
        <f>+I54/I$45*100</f>
        <v>27.189131836811121</v>
      </c>
      <c r="K54" s="1306">
        <v>1305.7</v>
      </c>
      <c r="L54" s="1340">
        <f>+K54/K$45*100</f>
        <v>26.788535319341005</v>
      </c>
      <c r="M54" s="1307">
        <v>1294.8</v>
      </c>
      <c r="N54" s="1341">
        <f>+M54/M$45*100</f>
        <v>26.409398710940685</v>
      </c>
      <c r="O54" s="1329"/>
      <c r="P54" s="1327"/>
    </row>
    <row r="55" spans="1:16" s="1330" customFormat="1" ht="12.75" customHeight="1" x14ac:dyDescent="0.2">
      <c r="A55" s="1327"/>
      <c r="B55" s="1272"/>
      <c r="C55" s="705"/>
      <c r="D55" s="1342" t="s">
        <v>72</v>
      </c>
      <c r="E55" s="1304">
        <v>653.70000000000005</v>
      </c>
      <c r="F55" s="1338">
        <f>+E55/E54*100</f>
        <v>49.870308208727501</v>
      </c>
      <c r="G55" s="1304">
        <v>648.79999999999995</v>
      </c>
      <c r="H55" s="1338">
        <f>+G55/G54*100</f>
        <v>49.598654537114903</v>
      </c>
      <c r="I55" s="1304">
        <v>649.5</v>
      </c>
      <c r="J55" s="1338">
        <f>+I55/I54*100</f>
        <v>49.697758053408826</v>
      </c>
      <c r="K55" s="1304">
        <v>646.9</v>
      </c>
      <c r="L55" s="1338">
        <f>+K55/K54*100</f>
        <v>49.544305736386605</v>
      </c>
      <c r="M55" s="1305">
        <v>642.29999999999995</v>
      </c>
      <c r="N55" s="1339">
        <f>+M55/M54*100</f>
        <v>49.606116774791467</v>
      </c>
      <c r="O55" s="1329"/>
      <c r="P55" s="1327"/>
    </row>
    <row r="56" spans="1:16" s="1330" customFormat="1" ht="12.75" customHeight="1" x14ac:dyDescent="0.2">
      <c r="A56" s="1327"/>
      <c r="B56" s="1272"/>
      <c r="C56" s="705"/>
      <c r="D56" s="1342" t="s">
        <v>71</v>
      </c>
      <c r="E56" s="1304">
        <v>657.1</v>
      </c>
      <c r="F56" s="1338">
        <f>+E56/E54*100</f>
        <v>50.129691791272514</v>
      </c>
      <c r="G56" s="1304">
        <v>659.3</v>
      </c>
      <c r="H56" s="1338">
        <f>+G56/G54*100</f>
        <v>50.401345462885104</v>
      </c>
      <c r="I56" s="1304">
        <v>657.4</v>
      </c>
      <c r="J56" s="1338">
        <f>+I56/I54*100</f>
        <v>50.302241946591167</v>
      </c>
      <c r="K56" s="1304">
        <v>658.8</v>
      </c>
      <c r="L56" s="1338">
        <f>+K56/K54*100</f>
        <v>50.455694263613381</v>
      </c>
      <c r="M56" s="1305">
        <v>652.6</v>
      </c>
      <c r="N56" s="1339">
        <f>+M56/M54*100</f>
        <v>50.401606425702816</v>
      </c>
      <c r="O56" s="1329"/>
      <c r="P56" s="1327"/>
    </row>
    <row r="57" spans="1:16" s="1330" customFormat="1" ht="14.25" customHeight="1" x14ac:dyDescent="0.2">
      <c r="A57" s="1327"/>
      <c r="B57" s="1272"/>
      <c r="C57" s="702" t="s">
        <v>535</v>
      </c>
      <c r="D57" s="708"/>
      <c r="E57" s="1306">
        <v>2019.2</v>
      </c>
      <c r="F57" s="1340">
        <f>+E57/E$45*100</f>
        <v>42.040391422027902</v>
      </c>
      <c r="G57" s="1306">
        <v>2035.8</v>
      </c>
      <c r="H57" s="1340">
        <f>+G57/G$45*100</f>
        <v>42.369248059272827</v>
      </c>
      <c r="I57" s="1306">
        <v>2048.6999999999998</v>
      </c>
      <c r="J57" s="1340">
        <f>+I57/I$45*100</f>
        <v>42.621757130671767</v>
      </c>
      <c r="K57" s="1306">
        <v>2081.9</v>
      </c>
      <c r="L57" s="1340">
        <f>+K57/K$45*100</f>
        <v>42.713526599782526</v>
      </c>
      <c r="M57" s="1307">
        <v>2092.6</v>
      </c>
      <c r="N57" s="1341">
        <f>+M57/M$45*100</f>
        <v>42.681732887329687</v>
      </c>
      <c r="O57" s="1329"/>
      <c r="P57" s="1327"/>
    </row>
    <row r="58" spans="1:16" s="1330" customFormat="1" ht="12.75" customHeight="1" x14ac:dyDescent="0.2">
      <c r="A58" s="1327"/>
      <c r="B58" s="1272"/>
      <c r="C58" s="705"/>
      <c r="D58" s="1342" t="s">
        <v>72</v>
      </c>
      <c r="E58" s="1304">
        <v>1029.7</v>
      </c>
      <c r="F58" s="1338">
        <f>+E58/E57*100</f>
        <v>50.995443740095091</v>
      </c>
      <c r="G58" s="1304">
        <v>1044.5999999999999</v>
      </c>
      <c r="H58" s="1338">
        <f>+G58/G57*100</f>
        <v>51.311523725316817</v>
      </c>
      <c r="I58" s="1304">
        <v>1040.4000000000001</v>
      </c>
      <c r="J58" s="1338">
        <f>+I58/I57*100</f>
        <v>50.783423634499933</v>
      </c>
      <c r="K58" s="1304">
        <v>1044.5999999999999</v>
      </c>
      <c r="L58" s="1338">
        <f>+K58/K57*100</f>
        <v>50.175320620586959</v>
      </c>
      <c r="M58" s="1305">
        <v>1051.4000000000001</v>
      </c>
      <c r="N58" s="1339">
        <f>+M58/M57*100</f>
        <v>50.243715951447967</v>
      </c>
      <c r="O58" s="1329"/>
      <c r="P58" s="1327"/>
    </row>
    <row r="59" spans="1:16" s="1330" customFormat="1" ht="12.75" customHeight="1" x14ac:dyDescent="0.2">
      <c r="A59" s="1327"/>
      <c r="B59" s="1272"/>
      <c r="C59" s="705"/>
      <c r="D59" s="1342" t="s">
        <v>71</v>
      </c>
      <c r="E59" s="1304">
        <v>989.5</v>
      </c>
      <c r="F59" s="1338">
        <f>+E59/E57*100</f>
        <v>49.004556259904916</v>
      </c>
      <c r="G59" s="1304">
        <v>991.2</v>
      </c>
      <c r="H59" s="1338">
        <f>+G59/G57*100</f>
        <v>48.688476274683175</v>
      </c>
      <c r="I59" s="1304">
        <v>1008.3</v>
      </c>
      <c r="J59" s="1338">
        <f>+I59/I57*100</f>
        <v>49.216576365500075</v>
      </c>
      <c r="K59" s="1304">
        <v>1037.4000000000001</v>
      </c>
      <c r="L59" s="1338">
        <f>+K59/K57*100</f>
        <v>49.829482684086649</v>
      </c>
      <c r="M59" s="1305">
        <v>1041.2</v>
      </c>
      <c r="N59" s="1339">
        <f>+M59/M57*100</f>
        <v>49.756284048552047</v>
      </c>
      <c r="O59" s="1329"/>
      <c r="P59" s="1327"/>
    </row>
    <row r="60" spans="1:16" s="1330" customFormat="1" ht="14.25" customHeight="1" x14ac:dyDescent="0.2">
      <c r="A60" s="1327"/>
      <c r="B60" s="1272"/>
      <c r="C60" s="702" t="s">
        <v>537</v>
      </c>
      <c r="D60" s="708"/>
      <c r="E60" s="1306">
        <v>244.6</v>
      </c>
      <c r="F60" s="1340">
        <f>+E60/E$45*100</f>
        <v>5.0926504268165731</v>
      </c>
      <c r="G60" s="1306">
        <v>231.3</v>
      </c>
      <c r="H60" s="1340">
        <f>+G60/G$45*100</f>
        <v>4.8138358758767099</v>
      </c>
      <c r="I60" s="1306">
        <v>235.9</v>
      </c>
      <c r="J60" s="1340">
        <f>+I60/I$45*100</f>
        <v>4.9077329560821354</v>
      </c>
      <c r="K60" s="1306">
        <v>249.2</v>
      </c>
      <c r="L60" s="1340">
        <f>+K60/K$45*100</f>
        <v>5.1127387620278606</v>
      </c>
      <c r="M60" s="1307">
        <v>258.60000000000002</v>
      </c>
      <c r="N60" s="1341">
        <f>+M60/M$45*100</f>
        <v>5.2745369992657265</v>
      </c>
      <c r="O60" s="1329"/>
      <c r="P60" s="1327"/>
    </row>
    <row r="61" spans="1:16" s="1330" customFormat="1" ht="12.75" customHeight="1" x14ac:dyDescent="0.2">
      <c r="A61" s="1327"/>
      <c r="B61" s="1272"/>
      <c r="C61" s="705"/>
      <c r="D61" s="1342" t="s">
        <v>72</v>
      </c>
      <c r="E61" s="1304">
        <v>159.69999999999999</v>
      </c>
      <c r="F61" s="1338">
        <f>+E61/E60*100</f>
        <v>65.290269828291088</v>
      </c>
      <c r="G61" s="1304">
        <v>149.80000000000001</v>
      </c>
      <c r="H61" s="1338">
        <f>+G61/G60*100</f>
        <v>64.764375270211843</v>
      </c>
      <c r="I61" s="1304">
        <v>152.6</v>
      </c>
      <c r="J61" s="1338">
        <f>+I61/I60*100</f>
        <v>64.68842729970325</v>
      </c>
      <c r="K61" s="1304">
        <v>158.30000000000001</v>
      </c>
      <c r="L61" s="1338">
        <f>+K61/K60*100</f>
        <v>63.523274478330663</v>
      </c>
      <c r="M61" s="1305">
        <v>156.6</v>
      </c>
      <c r="N61" s="1339">
        <f>+M61/M60*100</f>
        <v>60.556844547563792</v>
      </c>
      <c r="O61" s="1329"/>
      <c r="P61" s="1327"/>
    </row>
    <row r="62" spans="1:16" s="1330" customFormat="1" ht="12.75" customHeight="1" x14ac:dyDescent="0.2">
      <c r="A62" s="1327"/>
      <c r="B62" s="1272"/>
      <c r="C62" s="705"/>
      <c r="D62" s="1342" t="s">
        <v>71</v>
      </c>
      <c r="E62" s="1304">
        <v>84.9</v>
      </c>
      <c r="F62" s="1338">
        <f>+E62/E60*100</f>
        <v>34.709730171708912</v>
      </c>
      <c r="G62" s="1304">
        <v>81.5</v>
      </c>
      <c r="H62" s="1338">
        <f>+G62/G60*100</f>
        <v>35.23562472978815</v>
      </c>
      <c r="I62" s="1304">
        <v>83.3</v>
      </c>
      <c r="J62" s="1338">
        <f>+I62/I60*100</f>
        <v>35.311572700296736</v>
      </c>
      <c r="K62" s="1304">
        <v>91</v>
      </c>
      <c r="L62" s="1338">
        <f>+K62/K60*100</f>
        <v>36.516853932584269</v>
      </c>
      <c r="M62" s="1305">
        <v>102</v>
      </c>
      <c r="N62" s="1339">
        <f>+M62/M60*100</f>
        <v>39.443155452436187</v>
      </c>
      <c r="O62" s="1329"/>
      <c r="P62" s="1327"/>
    </row>
    <row r="63" spans="1:16" s="777" customFormat="1" ht="13.5" customHeight="1" x14ac:dyDescent="0.2">
      <c r="A63" s="794"/>
      <c r="B63" s="794"/>
      <c r="C63" s="795" t="s">
        <v>487</v>
      </c>
      <c r="D63" s="796"/>
      <c r="E63" s="797"/>
      <c r="F63" s="1308"/>
      <c r="G63" s="797"/>
      <c r="H63" s="1308"/>
      <c r="I63" s="797"/>
      <c r="J63" s="1308"/>
      <c r="K63" s="797"/>
      <c r="L63" s="1308"/>
      <c r="M63" s="797"/>
      <c r="N63" s="1308"/>
      <c r="O63" s="1329"/>
      <c r="P63" s="789"/>
    </row>
    <row r="64" spans="1:16" ht="13.5" customHeight="1" x14ac:dyDescent="0.2">
      <c r="A64" s="1263"/>
      <c r="B64" s="1259"/>
      <c r="C64" s="1310" t="s">
        <v>395</v>
      </c>
      <c r="D64" s="1344"/>
      <c r="E64" s="1345" t="s">
        <v>88</v>
      </c>
      <c r="F64" s="882"/>
      <c r="G64" s="1312"/>
      <c r="H64" s="1312"/>
      <c r="I64" s="1333"/>
      <c r="J64" s="1346"/>
      <c r="K64" s="1347"/>
      <c r="L64" s="1333"/>
      <c r="M64" s="1348"/>
      <c r="N64" s="1348"/>
      <c r="O64" s="1329"/>
      <c r="P64" s="1263"/>
    </row>
    <row r="65" spans="1:16" s="1298" customFormat="1" ht="13.5" customHeight="1" x14ac:dyDescent="0.2">
      <c r="A65" s="1297"/>
      <c r="B65" s="1294"/>
      <c r="C65" s="1294"/>
      <c r="D65" s="1294"/>
      <c r="E65" s="1259"/>
      <c r="F65" s="1259"/>
      <c r="G65" s="1259"/>
      <c r="H65" s="1259"/>
      <c r="I65" s="1259"/>
      <c r="J65" s="1259"/>
      <c r="K65" s="1522">
        <v>43405</v>
      </c>
      <c r="L65" s="1522"/>
      <c r="M65" s="1522"/>
      <c r="N65" s="1522"/>
      <c r="O65" s="1349">
        <v>7</v>
      </c>
      <c r="P65" s="1263"/>
    </row>
  </sheetData>
  <mergeCells count="181">
    <mergeCell ref="C45:D45"/>
    <mergeCell ref="K65:N65"/>
    <mergeCell ref="C40:N4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26"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9"/>
  <sheetViews>
    <sheetView showRuler="0" zoomScaleNormal="100" workbookViewId="0"/>
  </sheetViews>
  <sheetFormatPr defaultRowHeight="12.75" x14ac:dyDescent="0.2"/>
  <cols>
    <col min="1" max="1" width="1" style="1264" customWidth="1"/>
    <col min="2" max="2" width="2.5703125" style="1264" customWidth="1"/>
    <col min="3" max="3" width="1" style="1264" customWidth="1"/>
    <col min="4" max="4" width="32.28515625" style="1264" customWidth="1"/>
    <col min="5" max="5" width="7" style="1264" customWidth="1"/>
    <col min="6" max="6" width="5.140625" style="1264" customWidth="1"/>
    <col min="7" max="7" width="7.140625" style="1264" customWidth="1"/>
    <col min="8" max="8" width="5.140625" style="1264" customWidth="1"/>
    <col min="9" max="9" width="6.85546875" style="1264" customWidth="1"/>
    <col min="10" max="10" width="5.140625" style="1264" customWidth="1"/>
    <col min="11" max="11" width="6.85546875" style="1264" customWidth="1"/>
    <col min="12" max="12" width="5.140625" style="1264" customWidth="1"/>
    <col min="13" max="13" width="6.85546875" style="1264" customWidth="1"/>
    <col min="14" max="14" width="5.140625" style="1264" customWidth="1"/>
    <col min="15" max="15" width="2.5703125" style="1264" customWidth="1"/>
    <col min="16" max="16" width="1" style="1264" customWidth="1"/>
    <col min="17" max="16384" width="9.140625" style="1264"/>
  </cols>
  <sheetData>
    <row r="1" spans="1:16" ht="13.5" customHeight="1" x14ac:dyDescent="0.2">
      <c r="A1" s="1263"/>
      <c r="B1" s="1350"/>
      <c r="C1" s="1350"/>
      <c r="D1" s="1350"/>
      <c r="E1" s="1260"/>
      <c r="F1" s="1260"/>
      <c r="G1" s="1260"/>
      <c r="H1" s="1260"/>
      <c r="I1" s="1525" t="s">
        <v>312</v>
      </c>
      <c r="J1" s="1525"/>
      <c r="K1" s="1525"/>
      <c r="L1" s="1525"/>
      <c r="M1" s="1525"/>
      <c r="N1" s="1525"/>
      <c r="O1" s="1262"/>
      <c r="P1" s="1263"/>
    </row>
    <row r="2" spans="1:16" ht="6" customHeight="1" x14ac:dyDescent="0.2">
      <c r="A2" s="1263"/>
      <c r="B2" s="1351"/>
      <c r="C2" s="1352"/>
      <c r="D2" s="1352"/>
      <c r="E2" s="1353"/>
      <c r="F2" s="1353"/>
      <c r="G2" s="1353"/>
      <c r="H2" s="1353"/>
      <c r="I2" s="1259"/>
      <c r="J2" s="1259"/>
      <c r="K2" s="1259"/>
      <c r="L2" s="1259"/>
      <c r="M2" s="1259"/>
      <c r="N2" s="1354"/>
      <c r="O2" s="1259"/>
      <c r="P2" s="1263"/>
    </row>
    <row r="3" spans="1:16" ht="10.5" customHeight="1" thickBot="1" x14ac:dyDescent="0.25">
      <c r="A3" s="1263"/>
      <c r="B3" s="1355"/>
      <c r="C3" s="1356"/>
      <c r="D3" s="1352"/>
      <c r="E3" s="1353"/>
      <c r="F3" s="1353"/>
      <c r="G3" s="1353"/>
      <c r="H3" s="1353"/>
      <c r="I3" s="1259"/>
      <c r="J3" s="1259"/>
      <c r="K3" s="1259"/>
      <c r="L3" s="1259"/>
      <c r="M3" s="1488" t="s">
        <v>73</v>
      </c>
      <c r="N3" s="1488"/>
      <c r="O3" s="1259"/>
      <c r="P3" s="1263"/>
    </row>
    <row r="4" spans="1:16" s="1271" customFormat="1" ht="13.5" customHeight="1" thickBot="1" x14ac:dyDescent="0.25">
      <c r="A4" s="1270"/>
      <c r="B4" s="1357"/>
      <c r="C4" s="1526" t="s">
        <v>178</v>
      </c>
      <c r="D4" s="1527"/>
      <c r="E4" s="1527"/>
      <c r="F4" s="1527"/>
      <c r="G4" s="1527"/>
      <c r="H4" s="1527"/>
      <c r="I4" s="1527"/>
      <c r="J4" s="1527"/>
      <c r="K4" s="1527"/>
      <c r="L4" s="1527"/>
      <c r="M4" s="1527"/>
      <c r="N4" s="1528"/>
      <c r="O4" s="1259"/>
      <c r="P4" s="1270"/>
    </row>
    <row r="5" spans="1:16" ht="3" customHeight="1" x14ac:dyDescent="0.2">
      <c r="A5" s="1263"/>
      <c r="B5" s="1358"/>
      <c r="C5" s="1492" t="s">
        <v>154</v>
      </c>
      <c r="D5" s="1493"/>
      <c r="E5" s="1359"/>
      <c r="F5" s="1359"/>
      <c r="G5" s="1359"/>
      <c r="H5" s="1359"/>
      <c r="I5" s="1359"/>
      <c r="J5" s="1359"/>
      <c r="K5" s="1266"/>
      <c r="L5" s="1360"/>
      <c r="M5" s="1360"/>
      <c r="N5" s="1360"/>
      <c r="O5" s="1259"/>
      <c r="P5" s="1270"/>
    </row>
    <row r="6" spans="1:16" ht="12.75" customHeight="1" x14ac:dyDescent="0.2">
      <c r="A6" s="1263"/>
      <c r="B6" s="1358"/>
      <c r="C6" s="1494"/>
      <c r="D6" s="1494"/>
      <c r="E6" s="1274" t="s">
        <v>34</v>
      </c>
      <c r="F6" s="1275">
        <v>2017</v>
      </c>
      <c r="G6" s="1274" t="s">
        <v>34</v>
      </c>
      <c r="H6" s="1275" t="s">
        <v>34</v>
      </c>
      <c r="I6" s="1276"/>
      <c r="J6" s="1275" t="s">
        <v>34</v>
      </c>
      <c r="K6" s="1277">
        <v>2018</v>
      </c>
      <c r="L6" s="1278" t="s">
        <v>34</v>
      </c>
      <c r="M6" s="1278" t="s">
        <v>34</v>
      </c>
      <c r="N6" s="1279"/>
      <c r="O6" s="1259"/>
      <c r="P6" s="1270"/>
    </row>
    <row r="7" spans="1:16" x14ac:dyDescent="0.2">
      <c r="A7" s="1263"/>
      <c r="B7" s="1358"/>
      <c r="C7" s="1322"/>
      <c r="D7" s="1322"/>
      <c r="E7" s="1495" t="s">
        <v>700</v>
      </c>
      <c r="F7" s="1495"/>
      <c r="G7" s="1495" t="s">
        <v>701</v>
      </c>
      <c r="H7" s="1495"/>
      <c r="I7" s="1495" t="s">
        <v>702</v>
      </c>
      <c r="J7" s="1495"/>
      <c r="K7" s="1495" t="s">
        <v>703</v>
      </c>
      <c r="L7" s="1495"/>
      <c r="M7" s="1495" t="s">
        <v>700</v>
      </c>
      <c r="N7" s="1495"/>
      <c r="O7" s="1259"/>
      <c r="P7" s="1270"/>
    </row>
    <row r="8" spans="1:16" s="1284" customFormat="1" ht="18.75" customHeight="1" x14ac:dyDescent="0.2">
      <c r="A8" s="1283"/>
      <c r="B8" s="1358"/>
      <c r="C8" s="1485" t="s">
        <v>179</v>
      </c>
      <c r="D8" s="1485"/>
      <c r="E8" s="1523">
        <v>444</v>
      </c>
      <c r="F8" s="1523"/>
      <c r="G8" s="1523">
        <v>422</v>
      </c>
      <c r="H8" s="1523"/>
      <c r="I8" s="1523">
        <v>410.1</v>
      </c>
      <c r="J8" s="1523"/>
      <c r="K8" s="1523">
        <v>351.8</v>
      </c>
      <c r="L8" s="1523"/>
      <c r="M8" s="1524">
        <v>352.7</v>
      </c>
      <c r="N8" s="1524"/>
      <c r="O8" s="1259"/>
      <c r="P8" s="1270"/>
    </row>
    <row r="9" spans="1:16" ht="13.5" customHeight="1" x14ac:dyDescent="0.2">
      <c r="A9" s="1263"/>
      <c r="B9" s="1358"/>
      <c r="C9" s="702" t="s">
        <v>72</v>
      </c>
      <c r="D9" s="1327"/>
      <c r="E9" s="1529">
        <v>207.2</v>
      </c>
      <c r="F9" s="1529"/>
      <c r="G9" s="1529">
        <v>206.5</v>
      </c>
      <c r="H9" s="1529"/>
      <c r="I9" s="1529">
        <v>203.4</v>
      </c>
      <c r="J9" s="1529"/>
      <c r="K9" s="1529">
        <v>169.6</v>
      </c>
      <c r="L9" s="1529"/>
      <c r="M9" s="1530">
        <v>164.9</v>
      </c>
      <c r="N9" s="1530"/>
      <c r="O9" s="1259"/>
      <c r="P9" s="1270"/>
    </row>
    <row r="10" spans="1:16" ht="13.5" customHeight="1" x14ac:dyDescent="0.2">
      <c r="A10" s="1263"/>
      <c r="B10" s="1358"/>
      <c r="C10" s="702" t="s">
        <v>71</v>
      </c>
      <c r="D10" s="1327"/>
      <c r="E10" s="1529">
        <v>236.8</v>
      </c>
      <c r="F10" s="1529"/>
      <c r="G10" s="1529">
        <v>215.4</v>
      </c>
      <c r="H10" s="1529"/>
      <c r="I10" s="1529">
        <v>206.7</v>
      </c>
      <c r="J10" s="1529"/>
      <c r="K10" s="1529">
        <v>182.2</v>
      </c>
      <c r="L10" s="1529"/>
      <c r="M10" s="1530">
        <v>187.8</v>
      </c>
      <c r="N10" s="1530"/>
      <c r="O10" s="1259"/>
      <c r="P10" s="1270"/>
    </row>
    <row r="11" spans="1:16" ht="19.5" customHeight="1" x14ac:dyDescent="0.2">
      <c r="A11" s="1263"/>
      <c r="B11" s="1358"/>
      <c r="C11" s="702" t="s">
        <v>155</v>
      </c>
      <c r="D11" s="1327"/>
      <c r="E11" s="1529">
        <v>93.2</v>
      </c>
      <c r="F11" s="1529"/>
      <c r="G11" s="1529">
        <v>88.8</v>
      </c>
      <c r="H11" s="1529"/>
      <c r="I11" s="1529">
        <v>79.2</v>
      </c>
      <c r="J11" s="1529"/>
      <c r="K11" s="1529">
        <v>69.2</v>
      </c>
      <c r="L11" s="1529"/>
      <c r="M11" s="1530">
        <v>79.099999999999994</v>
      </c>
      <c r="N11" s="1530"/>
      <c r="O11" s="1259"/>
      <c r="P11" s="1270"/>
    </row>
    <row r="12" spans="1:16" ht="13.5" customHeight="1" x14ac:dyDescent="0.2">
      <c r="A12" s="1263"/>
      <c r="B12" s="1358"/>
      <c r="C12" s="702" t="s">
        <v>156</v>
      </c>
      <c r="D12" s="1327"/>
      <c r="E12" s="1529">
        <v>187.6</v>
      </c>
      <c r="F12" s="1529"/>
      <c r="G12" s="1529">
        <v>175.5</v>
      </c>
      <c r="H12" s="1529"/>
      <c r="I12" s="1529">
        <v>180.8</v>
      </c>
      <c r="J12" s="1529"/>
      <c r="K12" s="1529">
        <v>156.4</v>
      </c>
      <c r="L12" s="1529"/>
      <c r="M12" s="1530">
        <v>147.69999999999999</v>
      </c>
      <c r="N12" s="1530"/>
      <c r="O12" s="1259"/>
      <c r="P12" s="1263"/>
    </row>
    <row r="13" spans="1:16" ht="13.5" customHeight="1" x14ac:dyDescent="0.2">
      <c r="A13" s="1263"/>
      <c r="B13" s="1358"/>
      <c r="C13" s="702" t="s">
        <v>157</v>
      </c>
      <c r="D13" s="1327"/>
      <c r="E13" s="1529">
        <v>163.1</v>
      </c>
      <c r="F13" s="1529"/>
      <c r="G13" s="1529">
        <v>157.69999999999999</v>
      </c>
      <c r="H13" s="1529"/>
      <c r="I13" s="1529">
        <v>150.1</v>
      </c>
      <c r="J13" s="1529"/>
      <c r="K13" s="1529">
        <v>126.2</v>
      </c>
      <c r="L13" s="1529"/>
      <c r="M13" s="1530">
        <v>125.9</v>
      </c>
      <c r="N13" s="1530"/>
      <c r="O13" s="1259"/>
      <c r="P13" s="1263"/>
    </row>
    <row r="14" spans="1:16" ht="19.5" customHeight="1" x14ac:dyDescent="0.2">
      <c r="A14" s="1263"/>
      <c r="B14" s="1358"/>
      <c r="C14" s="702" t="s">
        <v>180</v>
      </c>
      <c r="D14" s="1327"/>
      <c r="E14" s="1529">
        <v>58.6</v>
      </c>
      <c r="F14" s="1529"/>
      <c r="G14" s="1529">
        <v>54.6</v>
      </c>
      <c r="H14" s="1529"/>
      <c r="I14" s="1529">
        <v>45.9</v>
      </c>
      <c r="J14" s="1529"/>
      <c r="K14" s="1529">
        <v>42.2</v>
      </c>
      <c r="L14" s="1529"/>
      <c r="M14" s="1530">
        <v>50.9</v>
      </c>
      <c r="N14" s="1530"/>
      <c r="O14" s="1285"/>
      <c r="P14" s="1263"/>
    </row>
    <row r="15" spans="1:16" ht="13.5" customHeight="1" x14ac:dyDescent="0.2">
      <c r="A15" s="1263"/>
      <c r="B15" s="1358"/>
      <c r="C15" s="702" t="s">
        <v>181</v>
      </c>
      <c r="D15" s="1327"/>
      <c r="E15" s="1529">
        <v>385.4</v>
      </c>
      <c r="F15" s="1529"/>
      <c r="G15" s="1529">
        <v>367.4</v>
      </c>
      <c r="H15" s="1529"/>
      <c r="I15" s="1529">
        <v>364.2</v>
      </c>
      <c r="J15" s="1529"/>
      <c r="K15" s="1529">
        <v>309.60000000000002</v>
      </c>
      <c r="L15" s="1529"/>
      <c r="M15" s="1530">
        <v>301.8</v>
      </c>
      <c r="N15" s="1530"/>
      <c r="O15" s="1285"/>
      <c r="P15" s="1263"/>
    </row>
    <row r="16" spans="1:16" ht="19.5" customHeight="1" x14ac:dyDescent="0.2">
      <c r="A16" s="1263"/>
      <c r="B16" s="1358"/>
      <c r="C16" s="702" t="s">
        <v>182</v>
      </c>
      <c r="D16" s="1327"/>
      <c r="E16" s="1529">
        <v>189.4</v>
      </c>
      <c r="F16" s="1529"/>
      <c r="G16" s="1529">
        <v>194</v>
      </c>
      <c r="H16" s="1529"/>
      <c r="I16" s="1529">
        <v>189.6</v>
      </c>
      <c r="J16" s="1529"/>
      <c r="K16" s="1529">
        <v>168</v>
      </c>
      <c r="L16" s="1529"/>
      <c r="M16" s="1530">
        <v>176.4</v>
      </c>
      <c r="N16" s="1530"/>
      <c r="O16" s="1285"/>
      <c r="P16" s="1263"/>
    </row>
    <row r="17" spans="1:16" ht="13.5" customHeight="1" x14ac:dyDescent="0.2">
      <c r="A17" s="1263"/>
      <c r="B17" s="1358"/>
      <c r="C17" s="702" t="s">
        <v>183</v>
      </c>
      <c r="D17" s="1327"/>
      <c r="E17" s="1529">
        <v>254.6</v>
      </c>
      <c r="F17" s="1529"/>
      <c r="G17" s="1529">
        <v>228</v>
      </c>
      <c r="H17" s="1529"/>
      <c r="I17" s="1529">
        <v>220.5</v>
      </c>
      <c r="J17" s="1529"/>
      <c r="K17" s="1529">
        <v>183.8</v>
      </c>
      <c r="L17" s="1529"/>
      <c r="M17" s="1530">
        <v>176.3</v>
      </c>
      <c r="N17" s="1530"/>
      <c r="O17" s="1285"/>
      <c r="P17" s="1263"/>
    </row>
    <row r="18" spans="1:16" s="1284" customFormat="1" ht="18.75" customHeight="1" x14ac:dyDescent="0.2">
      <c r="A18" s="1283"/>
      <c r="B18" s="1361"/>
      <c r="C18" s="1485" t="s">
        <v>184</v>
      </c>
      <c r="D18" s="1485"/>
      <c r="E18" s="1523">
        <v>8.5</v>
      </c>
      <c r="F18" s="1523"/>
      <c r="G18" s="1523">
        <v>8.1</v>
      </c>
      <c r="H18" s="1523"/>
      <c r="I18" s="1523">
        <v>7.9</v>
      </c>
      <c r="J18" s="1523"/>
      <c r="K18" s="1523">
        <v>6.7</v>
      </c>
      <c r="L18" s="1523"/>
      <c r="M18" s="1524">
        <v>6.7</v>
      </c>
      <c r="N18" s="1524"/>
      <c r="O18" s="1287"/>
      <c r="P18" s="1283"/>
    </row>
    <row r="19" spans="1:16" ht="13.5" customHeight="1" x14ac:dyDescent="0.2">
      <c r="A19" s="1263"/>
      <c r="B19" s="1358"/>
      <c r="C19" s="702" t="s">
        <v>72</v>
      </c>
      <c r="D19" s="1327"/>
      <c r="E19" s="1529">
        <v>7.7</v>
      </c>
      <c r="F19" s="1529"/>
      <c r="G19" s="1529">
        <v>7.7</v>
      </c>
      <c r="H19" s="1529"/>
      <c r="I19" s="1529">
        <v>7.6</v>
      </c>
      <c r="J19" s="1529"/>
      <c r="K19" s="1529">
        <v>6.4</v>
      </c>
      <c r="L19" s="1529"/>
      <c r="M19" s="1530">
        <v>6.2</v>
      </c>
      <c r="N19" s="1530"/>
      <c r="O19" s="1285"/>
      <c r="P19" s="1263"/>
    </row>
    <row r="20" spans="1:16" ht="13.5" customHeight="1" x14ac:dyDescent="0.2">
      <c r="A20" s="1263"/>
      <c r="B20" s="1358"/>
      <c r="C20" s="702" t="s">
        <v>71</v>
      </c>
      <c r="D20" s="1327"/>
      <c r="E20" s="1529">
        <v>9.1999999999999993</v>
      </c>
      <c r="F20" s="1529"/>
      <c r="G20" s="1529">
        <v>8.4</v>
      </c>
      <c r="H20" s="1529"/>
      <c r="I20" s="1529">
        <v>8.1</v>
      </c>
      <c r="J20" s="1529"/>
      <c r="K20" s="1529">
        <v>7.1</v>
      </c>
      <c r="L20" s="1529"/>
      <c r="M20" s="1530">
        <v>7.2</v>
      </c>
      <c r="N20" s="1530"/>
      <c r="O20" s="1285"/>
      <c r="P20" s="1263"/>
    </row>
    <row r="21" spans="1:16" s="1365" customFormat="1" ht="13.5" customHeight="1" x14ac:dyDescent="0.2">
      <c r="A21" s="1362"/>
      <c r="B21" s="1363"/>
      <c r="C21" s="1258" t="s">
        <v>185</v>
      </c>
      <c r="D21" s="1362"/>
      <c r="E21" s="1531">
        <f>+E20-E19</f>
        <v>1.4999999999999991</v>
      </c>
      <c r="F21" s="1531"/>
      <c r="G21" s="1531">
        <f t="shared" ref="G21" si="0">+G20-G19</f>
        <v>0.70000000000000018</v>
      </c>
      <c r="H21" s="1531"/>
      <c r="I21" s="1531">
        <f t="shared" ref="I21" si="1">+I20-I19</f>
        <v>0.5</v>
      </c>
      <c r="J21" s="1531"/>
      <c r="K21" s="1531">
        <f t="shared" ref="K21" si="2">+K20-K19</f>
        <v>0.69999999999999929</v>
      </c>
      <c r="L21" s="1531"/>
      <c r="M21" s="1532">
        <f t="shared" ref="M21" si="3">+M20-M19</f>
        <v>1</v>
      </c>
      <c r="N21" s="1532"/>
      <c r="O21" s="1364"/>
      <c r="P21" s="1362"/>
    </row>
    <row r="22" spans="1:16" ht="18.75" customHeight="1" x14ac:dyDescent="0.2">
      <c r="A22" s="1263"/>
      <c r="B22" s="1358"/>
      <c r="C22" s="702" t="s">
        <v>155</v>
      </c>
      <c r="D22" s="1327"/>
      <c r="E22" s="1529">
        <v>24.2</v>
      </c>
      <c r="F22" s="1529"/>
      <c r="G22" s="1529">
        <v>23.5</v>
      </c>
      <c r="H22" s="1529"/>
      <c r="I22" s="1529">
        <v>21.9</v>
      </c>
      <c r="J22" s="1529"/>
      <c r="K22" s="1529">
        <v>19.399999999999999</v>
      </c>
      <c r="L22" s="1529"/>
      <c r="M22" s="1530">
        <v>20</v>
      </c>
      <c r="N22" s="1530"/>
      <c r="O22" s="1285"/>
      <c r="P22" s="1263"/>
    </row>
    <row r="23" spans="1:16" ht="13.5" customHeight="1" x14ac:dyDescent="0.2">
      <c r="A23" s="1263"/>
      <c r="B23" s="1358"/>
      <c r="C23" s="702" t="s">
        <v>156</v>
      </c>
      <c r="D23" s="1263"/>
      <c r="E23" s="1529">
        <v>7.7</v>
      </c>
      <c r="F23" s="1529"/>
      <c r="G23" s="1529">
        <v>7.2</v>
      </c>
      <c r="H23" s="1529"/>
      <c r="I23" s="1529">
        <v>7.5</v>
      </c>
      <c r="J23" s="1529"/>
      <c r="K23" s="1529">
        <v>6.5</v>
      </c>
      <c r="L23" s="1529"/>
      <c r="M23" s="1530">
        <v>6.2</v>
      </c>
      <c r="N23" s="1530"/>
      <c r="O23" s="1285"/>
      <c r="P23" s="1263"/>
    </row>
    <row r="24" spans="1:16" ht="13.5" customHeight="1" x14ac:dyDescent="0.2">
      <c r="A24" s="1263"/>
      <c r="B24" s="1358"/>
      <c r="C24" s="702" t="s">
        <v>157</v>
      </c>
      <c r="D24" s="1263"/>
      <c r="E24" s="1529">
        <v>6.7</v>
      </c>
      <c r="F24" s="1529"/>
      <c r="G24" s="1529">
        <v>6.5</v>
      </c>
      <c r="H24" s="1529"/>
      <c r="I24" s="1529">
        <v>6.2</v>
      </c>
      <c r="J24" s="1529"/>
      <c r="K24" s="1529">
        <v>5.0999999999999996</v>
      </c>
      <c r="L24" s="1529"/>
      <c r="M24" s="1530">
        <v>5.0999999999999996</v>
      </c>
      <c r="N24" s="1530"/>
      <c r="O24" s="1285"/>
      <c r="P24" s="1263"/>
    </row>
    <row r="25" spans="1:16" s="1368" customFormat="1" ht="18.75" customHeight="1" x14ac:dyDescent="0.2">
      <c r="A25" s="1366"/>
      <c r="B25" s="1367"/>
      <c r="C25" s="702" t="s">
        <v>186</v>
      </c>
      <c r="D25" s="1327"/>
      <c r="E25" s="1529">
        <v>9.3000000000000007</v>
      </c>
      <c r="F25" s="1529"/>
      <c r="G25" s="1529">
        <v>9.3000000000000007</v>
      </c>
      <c r="H25" s="1529"/>
      <c r="I25" s="1529">
        <v>8.1</v>
      </c>
      <c r="J25" s="1529"/>
      <c r="K25" s="1529">
        <v>7.2</v>
      </c>
      <c r="L25" s="1529"/>
      <c r="M25" s="1530">
        <v>7.2</v>
      </c>
      <c r="N25" s="1530"/>
      <c r="O25" s="1267"/>
      <c r="P25" s="1366"/>
    </row>
    <row r="26" spans="1:16" s="1368" customFormat="1" ht="13.5" customHeight="1" x14ac:dyDescent="0.2">
      <c r="A26" s="1366"/>
      <c r="B26" s="1367"/>
      <c r="C26" s="702" t="s">
        <v>187</v>
      </c>
      <c r="D26" s="1327"/>
      <c r="E26" s="1529">
        <v>6.8</v>
      </c>
      <c r="F26" s="1529"/>
      <c r="G26" s="1529">
        <v>5.9</v>
      </c>
      <c r="H26" s="1529"/>
      <c r="I26" s="1529">
        <v>6.3</v>
      </c>
      <c r="J26" s="1529"/>
      <c r="K26" s="1529">
        <v>5.3</v>
      </c>
      <c r="L26" s="1529"/>
      <c r="M26" s="1530">
        <v>5.4</v>
      </c>
      <c r="N26" s="1530"/>
      <c r="O26" s="1267"/>
      <c r="P26" s="1366"/>
    </row>
    <row r="27" spans="1:16" s="1368" customFormat="1" ht="13.5" customHeight="1" x14ac:dyDescent="0.2">
      <c r="A27" s="1366"/>
      <c r="B27" s="1367"/>
      <c r="C27" s="702" t="s">
        <v>188</v>
      </c>
      <c r="D27" s="1327"/>
      <c r="E27" s="1529">
        <v>9.4</v>
      </c>
      <c r="F27" s="1529"/>
      <c r="G27" s="1529">
        <v>8.1999999999999993</v>
      </c>
      <c r="H27" s="1529"/>
      <c r="I27" s="1529">
        <v>8.6</v>
      </c>
      <c r="J27" s="1529"/>
      <c r="K27" s="1529">
        <v>7.2</v>
      </c>
      <c r="L27" s="1529"/>
      <c r="M27" s="1530">
        <v>7.1</v>
      </c>
      <c r="N27" s="1530"/>
      <c r="O27" s="1267"/>
      <c r="P27" s="1366"/>
    </row>
    <row r="28" spans="1:16" s="1368" customFormat="1" ht="13.5" customHeight="1" x14ac:dyDescent="0.2">
      <c r="A28" s="1366"/>
      <c r="B28" s="1367"/>
      <c r="C28" s="702" t="s">
        <v>189</v>
      </c>
      <c r="D28" s="1327"/>
      <c r="E28" s="1529">
        <v>7.4</v>
      </c>
      <c r="F28" s="1529"/>
      <c r="G28" s="1529">
        <v>8.4</v>
      </c>
      <c r="H28" s="1529"/>
      <c r="I28" s="1529">
        <v>7.8</v>
      </c>
      <c r="J28" s="1529"/>
      <c r="K28" s="1529">
        <v>6.9</v>
      </c>
      <c r="L28" s="1529"/>
      <c r="M28" s="1530">
        <v>6.6</v>
      </c>
      <c r="N28" s="1530"/>
      <c r="O28" s="1267"/>
      <c r="P28" s="1366"/>
    </row>
    <row r="29" spans="1:16" s="1368" customFormat="1" ht="13.5" customHeight="1" x14ac:dyDescent="0.2">
      <c r="A29" s="1366"/>
      <c r="B29" s="1367"/>
      <c r="C29" s="702" t="s">
        <v>190</v>
      </c>
      <c r="D29" s="1327"/>
      <c r="E29" s="1529">
        <v>5.2</v>
      </c>
      <c r="F29" s="1529"/>
      <c r="G29" s="1529">
        <v>7.3</v>
      </c>
      <c r="H29" s="1529"/>
      <c r="I29" s="1529">
        <v>7.6</v>
      </c>
      <c r="J29" s="1529"/>
      <c r="K29" s="1529">
        <v>5.3</v>
      </c>
      <c r="L29" s="1529"/>
      <c r="M29" s="1530">
        <v>5</v>
      </c>
      <c r="N29" s="1530"/>
      <c r="O29" s="1267"/>
      <c r="P29" s="1366"/>
    </row>
    <row r="30" spans="1:16" s="1368" customFormat="1" ht="13.5" customHeight="1" x14ac:dyDescent="0.2">
      <c r="A30" s="1366"/>
      <c r="B30" s="1367"/>
      <c r="C30" s="702" t="s">
        <v>130</v>
      </c>
      <c r="D30" s="1327"/>
      <c r="E30" s="1529">
        <v>8.1999999999999993</v>
      </c>
      <c r="F30" s="1529"/>
      <c r="G30" s="1529">
        <v>8.3000000000000007</v>
      </c>
      <c r="H30" s="1529"/>
      <c r="I30" s="1529">
        <v>8.9</v>
      </c>
      <c r="J30" s="1529"/>
      <c r="K30" s="1529">
        <v>8.1999999999999993</v>
      </c>
      <c r="L30" s="1529"/>
      <c r="M30" s="1530">
        <v>8.6999999999999993</v>
      </c>
      <c r="N30" s="1530"/>
      <c r="O30" s="1267"/>
      <c r="P30" s="1366"/>
    </row>
    <row r="31" spans="1:16" s="1368" customFormat="1" ht="13.5" customHeight="1" x14ac:dyDescent="0.2">
      <c r="A31" s="1366"/>
      <c r="B31" s="1367"/>
      <c r="C31" s="702" t="s">
        <v>131</v>
      </c>
      <c r="D31" s="1327"/>
      <c r="E31" s="1529">
        <v>9.3000000000000007</v>
      </c>
      <c r="F31" s="1529"/>
      <c r="G31" s="1529">
        <v>8.9</v>
      </c>
      <c r="H31" s="1529"/>
      <c r="I31" s="1529">
        <v>9.1</v>
      </c>
      <c r="J31" s="1529"/>
      <c r="K31" s="1529">
        <v>8.3000000000000007</v>
      </c>
      <c r="L31" s="1529"/>
      <c r="M31" s="1530">
        <v>8.9</v>
      </c>
      <c r="N31" s="1530"/>
      <c r="O31" s="1267"/>
      <c r="P31" s="1366"/>
    </row>
    <row r="32" spans="1:16" ht="19.5" customHeight="1" x14ac:dyDescent="0.2">
      <c r="A32" s="1263"/>
      <c r="B32" s="1358"/>
      <c r="C32" s="1485" t="s">
        <v>191</v>
      </c>
      <c r="D32" s="1485"/>
      <c r="E32" s="1523">
        <v>4.9000000000000004</v>
      </c>
      <c r="F32" s="1523"/>
      <c r="G32" s="1523">
        <v>4.4000000000000004</v>
      </c>
      <c r="H32" s="1523"/>
      <c r="I32" s="1523">
        <v>4.2</v>
      </c>
      <c r="J32" s="1523"/>
      <c r="K32" s="1523">
        <v>3.5</v>
      </c>
      <c r="L32" s="1523"/>
      <c r="M32" s="1524">
        <v>3.4</v>
      </c>
      <c r="N32" s="1524"/>
      <c r="O32" s="1285"/>
      <c r="P32" s="1263"/>
    </row>
    <row r="33" spans="1:16" s="1368" customFormat="1" ht="13.5" customHeight="1" x14ac:dyDescent="0.2">
      <c r="A33" s="1366"/>
      <c r="B33" s="1369"/>
      <c r="C33" s="702" t="s">
        <v>72</v>
      </c>
      <c r="D33" s="1327"/>
      <c r="E33" s="1518">
        <v>4.5999999999999996</v>
      </c>
      <c r="F33" s="1518"/>
      <c r="G33" s="1518">
        <v>4.2</v>
      </c>
      <c r="H33" s="1518"/>
      <c r="I33" s="1518">
        <v>4.0999999999999996</v>
      </c>
      <c r="J33" s="1518"/>
      <c r="K33" s="1518">
        <v>3.4</v>
      </c>
      <c r="L33" s="1518"/>
      <c r="M33" s="1519">
        <v>3.2</v>
      </c>
      <c r="N33" s="1519"/>
      <c r="O33" s="1267"/>
      <c r="P33" s="1366"/>
    </row>
    <row r="34" spans="1:16" s="1368" customFormat="1" ht="13.5" customHeight="1" x14ac:dyDescent="0.2">
      <c r="A34" s="1366"/>
      <c r="B34" s="1369"/>
      <c r="C34" s="702" t="s">
        <v>71</v>
      </c>
      <c r="D34" s="1327"/>
      <c r="E34" s="1518">
        <v>5.2</v>
      </c>
      <c r="F34" s="1518"/>
      <c r="G34" s="1518">
        <v>4.5</v>
      </c>
      <c r="H34" s="1518"/>
      <c r="I34" s="1518">
        <v>4.3</v>
      </c>
      <c r="J34" s="1518"/>
      <c r="K34" s="1518">
        <v>3.6</v>
      </c>
      <c r="L34" s="1518"/>
      <c r="M34" s="1519">
        <v>3.6</v>
      </c>
      <c r="N34" s="1519"/>
      <c r="O34" s="1267"/>
      <c r="P34" s="1366"/>
    </row>
    <row r="35" spans="1:16" s="1365" customFormat="1" ht="13.5" customHeight="1" x14ac:dyDescent="0.2">
      <c r="A35" s="1362"/>
      <c r="B35" s="1363"/>
      <c r="C35" s="1258" t="s">
        <v>192</v>
      </c>
      <c r="D35" s="1362"/>
      <c r="E35" s="1531">
        <f>+E34-E33</f>
        <v>0.60000000000000053</v>
      </c>
      <c r="F35" s="1531"/>
      <c r="G35" s="1531">
        <f t="shared" ref="G35" si="4">+G34-G33</f>
        <v>0.29999999999999982</v>
      </c>
      <c r="H35" s="1531"/>
      <c r="I35" s="1531">
        <f t="shared" ref="I35" si="5">+I34-I33</f>
        <v>0.20000000000000018</v>
      </c>
      <c r="J35" s="1531"/>
      <c r="K35" s="1531">
        <f t="shared" ref="K35" si="6">+K34-K33</f>
        <v>0.20000000000000018</v>
      </c>
      <c r="L35" s="1531"/>
      <c r="M35" s="1532">
        <f t="shared" ref="M35" si="7">+M34-M33</f>
        <v>0.39999999999999991</v>
      </c>
      <c r="N35" s="1532"/>
      <c r="O35" s="1364"/>
      <c r="P35" s="1362"/>
    </row>
    <row r="36" spans="1:16" s="1330" customFormat="1" ht="5.25" customHeight="1" thickBot="1" x14ac:dyDescent="0.25">
      <c r="A36" s="1327"/>
      <c r="B36" s="1370"/>
      <c r="C36" s="705"/>
      <c r="D36" s="1371"/>
      <c r="E36" s="1333"/>
      <c r="F36" s="1372"/>
      <c r="G36" s="1333"/>
      <c r="H36" s="1372"/>
      <c r="I36" s="1333"/>
      <c r="J36" s="1333"/>
      <c r="K36" s="1333"/>
      <c r="L36" s="1333"/>
      <c r="M36" s="1488"/>
      <c r="N36" s="1488"/>
      <c r="O36" s="1280"/>
      <c r="P36" s="1327"/>
    </row>
    <row r="37" spans="1:16" s="1330" customFormat="1" ht="13.5" customHeight="1" thickBot="1" x14ac:dyDescent="0.25">
      <c r="A37" s="1327"/>
      <c r="B37" s="1370"/>
      <c r="C37" s="1526" t="s">
        <v>538</v>
      </c>
      <c r="D37" s="1527"/>
      <c r="E37" s="1527"/>
      <c r="F37" s="1527"/>
      <c r="G37" s="1527"/>
      <c r="H37" s="1527"/>
      <c r="I37" s="1527"/>
      <c r="J37" s="1527"/>
      <c r="K37" s="1527"/>
      <c r="L37" s="1527"/>
      <c r="M37" s="1527"/>
      <c r="N37" s="1528"/>
      <c r="O37" s="1280"/>
      <c r="P37" s="1327"/>
    </row>
    <row r="38" spans="1:16" s="1330" customFormat="1" ht="3" customHeight="1" x14ac:dyDescent="0.2">
      <c r="A38" s="1327"/>
      <c r="B38" s="1370"/>
      <c r="C38" s="1505" t="s">
        <v>158</v>
      </c>
      <c r="D38" s="1506"/>
      <c r="E38" s="1360"/>
      <c r="F38" s="1360"/>
      <c r="G38" s="1360"/>
      <c r="H38" s="1360"/>
      <c r="I38" s="1360"/>
      <c r="J38" s="1360"/>
      <c r="K38" s="1373"/>
      <c r="L38" s="1360"/>
      <c r="M38" s="1360"/>
      <c r="N38" s="1360"/>
      <c r="O38" s="1280"/>
      <c r="P38" s="1327"/>
    </row>
    <row r="39" spans="1:16" ht="12.75" customHeight="1" x14ac:dyDescent="0.2">
      <c r="A39" s="1263"/>
      <c r="B39" s="1358"/>
      <c r="C39" s="1534"/>
      <c r="D39" s="1534"/>
      <c r="E39" s="1274" t="s">
        <v>34</v>
      </c>
      <c r="F39" s="1275">
        <v>2017</v>
      </c>
      <c r="G39" s="1274" t="s">
        <v>34</v>
      </c>
      <c r="H39" s="1275" t="s">
        <v>34</v>
      </c>
      <c r="I39" s="1276"/>
      <c r="J39" s="1275" t="s">
        <v>34</v>
      </c>
      <c r="K39" s="1277">
        <v>2018</v>
      </c>
      <c r="L39" s="1278" t="s">
        <v>34</v>
      </c>
      <c r="M39" s="1278" t="s">
        <v>34</v>
      </c>
      <c r="N39" s="1279"/>
      <c r="O39" s="1259"/>
      <c r="P39" s="1270"/>
    </row>
    <row r="40" spans="1:16" s="1330" customFormat="1" ht="12.75" customHeight="1" x14ac:dyDescent="0.2">
      <c r="A40" s="1327"/>
      <c r="B40" s="1370"/>
      <c r="C40" s="1280"/>
      <c r="D40" s="1280"/>
      <c r="E40" s="1495" t="str">
        <f>+E7</f>
        <v>3.º trimestre</v>
      </c>
      <c r="F40" s="1495"/>
      <c r="G40" s="1495" t="str">
        <f>+G7</f>
        <v>4.º trimestre</v>
      </c>
      <c r="H40" s="1495"/>
      <c r="I40" s="1495" t="str">
        <f>+I7</f>
        <v>1.º trimestre</v>
      </c>
      <c r="J40" s="1495"/>
      <c r="K40" s="1495" t="str">
        <f>+K7</f>
        <v>2.º trimestre</v>
      </c>
      <c r="L40" s="1495"/>
      <c r="M40" s="1495" t="str">
        <f>+M7</f>
        <v>3.º trimestre</v>
      </c>
      <c r="N40" s="1495"/>
      <c r="O40" s="1280"/>
      <c r="P40" s="1327"/>
    </row>
    <row r="41" spans="1:16" s="1330" customFormat="1" ht="12.75" customHeight="1" x14ac:dyDescent="0.2">
      <c r="A41" s="1327"/>
      <c r="B41" s="1370"/>
      <c r="C41" s="1280"/>
      <c r="D41" s="1280"/>
      <c r="E41" s="713" t="s">
        <v>159</v>
      </c>
      <c r="F41" s="713" t="s">
        <v>106</v>
      </c>
      <c r="G41" s="713" t="s">
        <v>159</v>
      </c>
      <c r="H41" s="713" t="s">
        <v>106</v>
      </c>
      <c r="I41" s="714" t="s">
        <v>159</v>
      </c>
      <c r="J41" s="714" t="s">
        <v>106</v>
      </c>
      <c r="K41" s="714" t="s">
        <v>159</v>
      </c>
      <c r="L41" s="714" t="s">
        <v>106</v>
      </c>
      <c r="M41" s="714" t="s">
        <v>159</v>
      </c>
      <c r="N41" s="714" t="s">
        <v>106</v>
      </c>
      <c r="O41" s="1280"/>
      <c r="P41" s="1327"/>
    </row>
    <row r="42" spans="1:16" s="1330" customFormat="1" ht="18.75" customHeight="1" x14ac:dyDescent="0.2">
      <c r="A42" s="1327"/>
      <c r="B42" s="1370"/>
      <c r="C42" s="1485" t="s">
        <v>179</v>
      </c>
      <c r="D42" s="1485"/>
      <c r="E42" s="1374">
        <v>444</v>
      </c>
      <c r="F42" s="1336">
        <f>+E42/E42*100</f>
        <v>100</v>
      </c>
      <c r="G42" s="1374">
        <v>422</v>
      </c>
      <c r="H42" s="1336">
        <f>+G42/G42*100</f>
        <v>100</v>
      </c>
      <c r="I42" s="1374">
        <v>410.1</v>
      </c>
      <c r="J42" s="1336">
        <f>+I42/I42*100</f>
        <v>100</v>
      </c>
      <c r="K42" s="1374">
        <v>351.8</v>
      </c>
      <c r="L42" s="1336">
        <f>+K42/K42*100</f>
        <v>100</v>
      </c>
      <c r="M42" s="1375">
        <v>352.7</v>
      </c>
      <c r="N42" s="1337">
        <f>+M42/M42*100</f>
        <v>100</v>
      </c>
      <c r="O42" s="1280"/>
      <c r="P42" s="1327"/>
    </row>
    <row r="43" spans="1:16" s="1330" customFormat="1" ht="14.25" customHeight="1" x14ac:dyDescent="0.2">
      <c r="A43" s="1327"/>
      <c r="B43" s="1370"/>
      <c r="C43" s="1376"/>
      <c r="D43" s="1258" t="s">
        <v>72</v>
      </c>
      <c r="E43" s="1377">
        <v>207.2</v>
      </c>
      <c r="F43" s="1338">
        <f>+E43/E42*100</f>
        <v>46.666666666666664</v>
      </c>
      <c r="G43" s="1377">
        <v>206.5</v>
      </c>
      <c r="H43" s="1338">
        <f>+G43/G42*100</f>
        <v>48.93364928909952</v>
      </c>
      <c r="I43" s="1377">
        <v>203.4</v>
      </c>
      <c r="J43" s="1338">
        <f>+I43/I42*100</f>
        <v>49.597659107534746</v>
      </c>
      <c r="K43" s="1377">
        <v>169.6</v>
      </c>
      <c r="L43" s="1338">
        <f>+K43/K42*100</f>
        <v>48.20920977828311</v>
      </c>
      <c r="M43" s="1378">
        <v>164.9</v>
      </c>
      <c r="N43" s="1339">
        <f>+M43/M42*100</f>
        <v>46.753614970229663</v>
      </c>
      <c r="O43" s="1280"/>
      <c r="P43" s="1327"/>
    </row>
    <row r="44" spans="1:16" s="1330" customFormat="1" ht="14.25" customHeight="1" x14ac:dyDescent="0.2">
      <c r="A44" s="1327"/>
      <c r="B44" s="1370"/>
      <c r="C44" s="1376"/>
      <c r="D44" s="1258" t="s">
        <v>71</v>
      </c>
      <c r="E44" s="1377">
        <v>236.8</v>
      </c>
      <c r="F44" s="1338">
        <f>+E44/E42*100</f>
        <v>53.333333333333336</v>
      </c>
      <c r="G44" s="1377">
        <v>215.4</v>
      </c>
      <c r="H44" s="1338">
        <f>+G44/G42*100</f>
        <v>51.042654028436019</v>
      </c>
      <c r="I44" s="1377">
        <v>206.7</v>
      </c>
      <c r="J44" s="1338">
        <f>+I44/I42*100</f>
        <v>50.402340892465247</v>
      </c>
      <c r="K44" s="1377">
        <v>182.2</v>
      </c>
      <c r="L44" s="1338">
        <f>+K44/K42*100</f>
        <v>51.790790221716875</v>
      </c>
      <c r="M44" s="1378">
        <v>187.8</v>
      </c>
      <c r="N44" s="1339">
        <f>+M44/M42*100</f>
        <v>53.246385029770352</v>
      </c>
      <c r="O44" s="1280"/>
      <c r="P44" s="1327"/>
    </row>
    <row r="45" spans="1:16" s="1330" customFormat="1" ht="18.75" customHeight="1" x14ac:dyDescent="0.2">
      <c r="A45" s="1327"/>
      <c r="B45" s="1370"/>
      <c r="C45" s="702" t="s">
        <v>155</v>
      </c>
      <c r="D45" s="708"/>
      <c r="E45" s="1379">
        <v>93.2</v>
      </c>
      <c r="F45" s="1340">
        <f>+E45/E$42*100</f>
        <v>20.990990990990991</v>
      </c>
      <c r="G45" s="1380">
        <v>88.8</v>
      </c>
      <c r="H45" s="1340">
        <f>+G45/G$42*100</f>
        <v>21.042654028436019</v>
      </c>
      <c r="I45" s="1380">
        <v>79.2</v>
      </c>
      <c r="J45" s="1340">
        <f>+I45/I$42*100</f>
        <v>19.312362838332113</v>
      </c>
      <c r="K45" s="1380">
        <v>69.2</v>
      </c>
      <c r="L45" s="1340">
        <f>+K45/K$42*100</f>
        <v>19.670267197271176</v>
      </c>
      <c r="M45" s="1381">
        <v>79.099999999999994</v>
      </c>
      <c r="N45" s="1341">
        <f>+M45/M$42*100</f>
        <v>22.426991777714772</v>
      </c>
      <c r="O45" s="1280"/>
      <c r="P45" s="1327"/>
    </row>
    <row r="46" spans="1:16" s="1330" customFormat="1" ht="14.25" customHeight="1" x14ac:dyDescent="0.2">
      <c r="A46" s="1327"/>
      <c r="B46" s="1370"/>
      <c r="C46" s="705"/>
      <c r="D46" s="1342" t="s">
        <v>72</v>
      </c>
      <c r="E46" s="1382">
        <v>43.7</v>
      </c>
      <c r="F46" s="1338">
        <f>+E46/E45*100</f>
        <v>46.888412017167383</v>
      </c>
      <c r="G46" s="1383">
        <v>43.1</v>
      </c>
      <c r="H46" s="1338">
        <f>+G46/G45*100</f>
        <v>48.536036036036037</v>
      </c>
      <c r="I46" s="1383">
        <v>46.7</v>
      </c>
      <c r="J46" s="1338">
        <f>+I46/I45*100</f>
        <v>58.964646464646464</v>
      </c>
      <c r="K46" s="1383">
        <v>33.9</v>
      </c>
      <c r="L46" s="1338">
        <f>+K46/K45*100</f>
        <v>48.98843930635838</v>
      </c>
      <c r="M46" s="1384">
        <v>41.4</v>
      </c>
      <c r="N46" s="1339">
        <f>+M46/M45*100</f>
        <v>52.338811630847026</v>
      </c>
      <c r="O46" s="1280"/>
      <c r="P46" s="1327"/>
    </row>
    <row r="47" spans="1:16" s="1330" customFormat="1" ht="14.25" customHeight="1" x14ac:dyDescent="0.2">
      <c r="A47" s="1327"/>
      <c r="B47" s="1370"/>
      <c r="C47" s="705"/>
      <c r="D47" s="1342" t="s">
        <v>71</v>
      </c>
      <c r="E47" s="1382">
        <v>49.5</v>
      </c>
      <c r="F47" s="1338">
        <f>+E47/E45*100</f>
        <v>53.111587982832617</v>
      </c>
      <c r="G47" s="1383">
        <v>45.8</v>
      </c>
      <c r="H47" s="1338">
        <f>+G47/G45*100</f>
        <v>51.576576576576571</v>
      </c>
      <c r="I47" s="1383">
        <v>32.5</v>
      </c>
      <c r="J47" s="1338">
        <f>+I47/I45*100</f>
        <v>41.035353535353536</v>
      </c>
      <c r="K47" s="1383">
        <v>35.299999999999997</v>
      </c>
      <c r="L47" s="1338">
        <f>+K47/K45*100</f>
        <v>51.011560693641613</v>
      </c>
      <c r="M47" s="1384">
        <v>37.700000000000003</v>
      </c>
      <c r="N47" s="1339">
        <f>+M47/M45*100</f>
        <v>47.661188369152981</v>
      </c>
      <c r="O47" s="1280"/>
      <c r="P47" s="1327"/>
    </row>
    <row r="48" spans="1:16" s="1330" customFormat="1" ht="18.75" customHeight="1" x14ac:dyDescent="0.2">
      <c r="A48" s="1327"/>
      <c r="B48" s="1370"/>
      <c r="C48" s="702" t="s">
        <v>533</v>
      </c>
      <c r="D48" s="708"/>
      <c r="E48" s="1379">
        <v>94.8</v>
      </c>
      <c r="F48" s="1340">
        <f>+E48/E$42*100</f>
        <v>21.351351351351351</v>
      </c>
      <c r="G48" s="1380">
        <v>88.9</v>
      </c>
      <c r="H48" s="1340">
        <f>+G48/G$42*100</f>
        <v>21.066350710900476</v>
      </c>
      <c r="I48" s="1380">
        <v>91.7</v>
      </c>
      <c r="J48" s="1340">
        <f>+I48/I$42*100</f>
        <v>22.360399902462813</v>
      </c>
      <c r="K48" s="1380">
        <v>71.400000000000006</v>
      </c>
      <c r="L48" s="1340">
        <f>+K48/K$42*100</f>
        <v>20.295622512791358</v>
      </c>
      <c r="M48" s="1381">
        <v>69.8</v>
      </c>
      <c r="N48" s="1341">
        <f>+M48/M$42*100</f>
        <v>19.790189963141479</v>
      </c>
      <c r="O48" s="1280"/>
      <c r="P48" s="1327"/>
    </row>
    <row r="49" spans="1:16" s="1330" customFormat="1" ht="14.25" customHeight="1" x14ac:dyDescent="0.2">
      <c r="A49" s="1327"/>
      <c r="B49" s="1370"/>
      <c r="C49" s="705"/>
      <c r="D49" s="1342" t="s">
        <v>72</v>
      </c>
      <c r="E49" s="1383">
        <v>43.1</v>
      </c>
      <c r="F49" s="1338">
        <f>+E49/E48*100</f>
        <v>45.46413502109705</v>
      </c>
      <c r="G49" s="1383">
        <v>45.1</v>
      </c>
      <c r="H49" s="1338">
        <f>+G49/G48*100</f>
        <v>50.73115860517435</v>
      </c>
      <c r="I49" s="1383">
        <v>46.6</v>
      </c>
      <c r="J49" s="1338">
        <f>+I49/I48*100</f>
        <v>50.817884405670668</v>
      </c>
      <c r="K49" s="1383">
        <v>36.4</v>
      </c>
      <c r="L49" s="1338">
        <f>+K49/K48*100</f>
        <v>50.980392156862742</v>
      </c>
      <c r="M49" s="1384">
        <v>29.8</v>
      </c>
      <c r="N49" s="1339">
        <f>+M49/M48*100</f>
        <v>42.693409742120345</v>
      </c>
      <c r="O49" s="1280"/>
      <c r="P49" s="1327"/>
    </row>
    <row r="50" spans="1:16" s="1330" customFormat="1" ht="14.25" customHeight="1" x14ac:dyDescent="0.2">
      <c r="A50" s="1327"/>
      <c r="B50" s="1370"/>
      <c r="C50" s="705"/>
      <c r="D50" s="1342" t="s">
        <v>71</v>
      </c>
      <c r="E50" s="1382">
        <v>51.7</v>
      </c>
      <c r="F50" s="1338">
        <f>+E50/E48*100</f>
        <v>54.535864978902957</v>
      </c>
      <c r="G50" s="1383">
        <v>43.7</v>
      </c>
      <c r="H50" s="1338">
        <f>+G50/G48*100</f>
        <v>49.156355455568054</v>
      </c>
      <c r="I50" s="1383">
        <v>45.2</v>
      </c>
      <c r="J50" s="1338">
        <f>+I50/I48*100</f>
        <v>49.291166848418762</v>
      </c>
      <c r="K50" s="1383">
        <v>35</v>
      </c>
      <c r="L50" s="1338">
        <f>+K50/K48*100</f>
        <v>49.019607843137251</v>
      </c>
      <c r="M50" s="1384">
        <v>40</v>
      </c>
      <c r="N50" s="1339">
        <f>+M50/M48*100</f>
        <v>57.306590257879662</v>
      </c>
      <c r="O50" s="1280"/>
      <c r="P50" s="1327"/>
    </row>
    <row r="51" spans="1:16" s="1330" customFormat="1" ht="18.75" customHeight="1" x14ac:dyDescent="0.2">
      <c r="A51" s="1327"/>
      <c r="B51" s="1370"/>
      <c r="C51" s="702" t="s">
        <v>534</v>
      </c>
      <c r="D51" s="708"/>
      <c r="E51" s="1379">
        <v>92.8</v>
      </c>
      <c r="F51" s="1340">
        <f>+E51/E$42*100</f>
        <v>20.900900900900901</v>
      </c>
      <c r="G51" s="1380">
        <v>86.6</v>
      </c>
      <c r="H51" s="1340">
        <f>+G51/G$42*100</f>
        <v>20.521327014218009</v>
      </c>
      <c r="I51" s="1380">
        <v>89</v>
      </c>
      <c r="J51" s="1340">
        <f>+I51/I$42*100</f>
        <v>21.70202389661058</v>
      </c>
      <c r="K51" s="1380">
        <v>85.1</v>
      </c>
      <c r="L51" s="1340">
        <f>+K51/K$42*100</f>
        <v>24.189880613985217</v>
      </c>
      <c r="M51" s="1381">
        <v>77.900000000000006</v>
      </c>
      <c r="N51" s="1341">
        <f>+M51/M$42*100</f>
        <v>22.086759285511771</v>
      </c>
      <c r="O51" s="1280"/>
      <c r="P51" s="1327"/>
    </row>
    <row r="52" spans="1:16" s="1330" customFormat="1" ht="14.25" customHeight="1" x14ac:dyDescent="0.2">
      <c r="A52" s="1327"/>
      <c r="B52" s="1370"/>
      <c r="C52" s="705"/>
      <c r="D52" s="1342" t="s">
        <v>72</v>
      </c>
      <c r="E52" s="1383">
        <v>35.4</v>
      </c>
      <c r="F52" s="1338">
        <f>+E52/E51*100</f>
        <v>38.146551724137929</v>
      </c>
      <c r="G52" s="1383">
        <v>37.9</v>
      </c>
      <c r="H52" s="1338">
        <f>+G52/G51*100</f>
        <v>43.764434180138565</v>
      </c>
      <c r="I52" s="1383">
        <v>34.799999999999997</v>
      </c>
      <c r="J52" s="1338">
        <f>+I52/I51*100</f>
        <v>39.101123595505612</v>
      </c>
      <c r="K52" s="1383">
        <v>36.1</v>
      </c>
      <c r="L52" s="1338">
        <f>+K52/K51*100</f>
        <v>42.420681551116338</v>
      </c>
      <c r="M52" s="1384">
        <v>34.4</v>
      </c>
      <c r="N52" s="1339">
        <f>+M52/M51*100</f>
        <v>44.159178433889593</v>
      </c>
      <c r="O52" s="1280"/>
      <c r="P52" s="1327"/>
    </row>
    <row r="53" spans="1:16" s="1330" customFormat="1" ht="14.25" customHeight="1" x14ac:dyDescent="0.2">
      <c r="A53" s="1327"/>
      <c r="B53" s="1370"/>
      <c r="C53" s="705"/>
      <c r="D53" s="1342" t="s">
        <v>71</v>
      </c>
      <c r="E53" s="1383">
        <v>57.4</v>
      </c>
      <c r="F53" s="1338">
        <f>+E53/E51*100</f>
        <v>61.853448275862064</v>
      </c>
      <c r="G53" s="1383">
        <v>48.7</v>
      </c>
      <c r="H53" s="1338">
        <f>+G53/G51*100</f>
        <v>56.235565819861442</v>
      </c>
      <c r="I53" s="1383">
        <v>54.2</v>
      </c>
      <c r="J53" s="1338">
        <f>+I53/I51*100</f>
        <v>60.898876404494388</v>
      </c>
      <c r="K53" s="1383">
        <v>48.9</v>
      </c>
      <c r="L53" s="1338">
        <f>+K53/K51*100</f>
        <v>57.46180963572268</v>
      </c>
      <c r="M53" s="1384">
        <v>43.5</v>
      </c>
      <c r="N53" s="1339">
        <f>+M53/M51*100</f>
        <v>55.840821566110399</v>
      </c>
      <c r="O53" s="1280"/>
      <c r="P53" s="1327"/>
    </row>
    <row r="54" spans="1:16" s="1330" customFormat="1" ht="18.75" customHeight="1" x14ac:dyDescent="0.2">
      <c r="A54" s="1327"/>
      <c r="B54" s="1370"/>
      <c r="C54" s="702" t="s">
        <v>157</v>
      </c>
      <c r="D54" s="708"/>
      <c r="E54" s="1380">
        <v>163.1</v>
      </c>
      <c r="F54" s="1340">
        <f>+E54/E$42*100</f>
        <v>36.734234234234229</v>
      </c>
      <c r="G54" s="1380">
        <v>157.69999999999999</v>
      </c>
      <c r="H54" s="1340">
        <f>+G54/G$42*100</f>
        <v>37.369668246445499</v>
      </c>
      <c r="I54" s="1380">
        <v>150.1</v>
      </c>
      <c r="J54" s="1340">
        <f>+I54/I$42*100</f>
        <v>36.600829066081445</v>
      </c>
      <c r="K54" s="1380">
        <v>126.2</v>
      </c>
      <c r="L54" s="1340">
        <f>+K54/K$42*100</f>
        <v>35.872654917566798</v>
      </c>
      <c r="M54" s="1381">
        <v>125.9</v>
      </c>
      <c r="N54" s="1341">
        <f>+M54/M$42*100</f>
        <v>35.696058973631985</v>
      </c>
      <c r="O54" s="1280"/>
      <c r="P54" s="1327"/>
    </row>
    <row r="55" spans="1:16" s="1330" customFormat="1" ht="14.25" customHeight="1" x14ac:dyDescent="0.2">
      <c r="A55" s="1327"/>
      <c r="B55" s="1370"/>
      <c r="C55" s="705"/>
      <c r="D55" s="1342" t="s">
        <v>72</v>
      </c>
      <c r="E55" s="1383">
        <v>84.9</v>
      </c>
      <c r="F55" s="1338">
        <f>+E55/E54*100</f>
        <v>52.053954629061927</v>
      </c>
      <c r="G55" s="1383">
        <v>80.5</v>
      </c>
      <c r="H55" s="1338">
        <f>+G55/G54*100</f>
        <v>51.046290424857332</v>
      </c>
      <c r="I55" s="1383">
        <v>75.3</v>
      </c>
      <c r="J55" s="1338">
        <f>+I55/I54*100</f>
        <v>50.16655562958028</v>
      </c>
      <c r="K55" s="1383">
        <v>63.2</v>
      </c>
      <c r="L55" s="1338">
        <f>+K55/K54*100</f>
        <v>50.079239302694134</v>
      </c>
      <c r="M55" s="1384">
        <v>59.3</v>
      </c>
      <c r="N55" s="1339">
        <f>+M55/M54*100</f>
        <v>47.100873709293083</v>
      </c>
      <c r="O55" s="1280"/>
      <c r="P55" s="1327"/>
    </row>
    <row r="56" spans="1:16" s="1330" customFormat="1" ht="14.25" customHeight="1" x14ac:dyDescent="0.2">
      <c r="A56" s="1327"/>
      <c r="B56" s="1370"/>
      <c r="C56" s="705"/>
      <c r="D56" s="1342" t="s">
        <v>71</v>
      </c>
      <c r="E56" s="1383">
        <v>78.2</v>
      </c>
      <c r="F56" s="1338">
        <f>+E56/E54*100</f>
        <v>47.94604537093808</v>
      </c>
      <c r="G56" s="1383">
        <v>77.2</v>
      </c>
      <c r="H56" s="1338">
        <f>+G56/G54*100</f>
        <v>48.953709575142682</v>
      </c>
      <c r="I56" s="1383">
        <v>74.900000000000006</v>
      </c>
      <c r="J56" s="1338">
        <f>+I56/I54*100</f>
        <v>49.900066622251835</v>
      </c>
      <c r="K56" s="1383">
        <v>63</v>
      </c>
      <c r="L56" s="1338">
        <f>+K56/K54*100</f>
        <v>49.920760697305859</v>
      </c>
      <c r="M56" s="1384">
        <v>66.599999999999994</v>
      </c>
      <c r="N56" s="1339">
        <f>+M56/M54*100</f>
        <v>52.899126290706903</v>
      </c>
      <c r="O56" s="1280"/>
      <c r="P56" s="1327"/>
    </row>
    <row r="57" spans="1:16" s="777" customFormat="1" ht="12" customHeight="1" x14ac:dyDescent="0.2">
      <c r="A57" s="793"/>
      <c r="B57" s="794"/>
      <c r="C57" s="795" t="s">
        <v>487</v>
      </c>
      <c r="D57" s="796"/>
      <c r="E57" s="797"/>
      <c r="F57" s="1308"/>
      <c r="G57" s="797"/>
      <c r="H57" s="1308"/>
      <c r="I57" s="797"/>
      <c r="J57" s="1308"/>
      <c r="K57" s="797"/>
      <c r="L57" s="1308"/>
      <c r="M57" s="797"/>
      <c r="N57" s="1308"/>
      <c r="O57" s="798"/>
      <c r="P57" s="789"/>
    </row>
    <row r="58" spans="1:16" s="1388" customFormat="1" ht="13.5" customHeight="1" x14ac:dyDescent="0.2">
      <c r="A58" s="1385"/>
      <c r="B58" s="1386"/>
      <c r="C58" s="1310" t="s">
        <v>395</v>
      </c>
      <c r="D58" s="705"/>
      <c r="E58" s="1533" t="s">
        <v>88</v>
      </c>
      <c r="F58" s="1533"/>
      <c r="G58" s="1533"/>
      <c r="H58" s="1533"/>
      <c r="I58" s="1533"/>
      <c r="J58" s="1533"/>
      <c r="K58" s="1533"/>
      <c r="L58" s="1533"/>
      <c r="M58" s="1533"/>
      <c r="N58" s="1533"/>
      <c r="O58" s="1387"/>
      <c r="P58" s="1385"/>
    </row>
    <row r="59" spans="1:16" ht="13.5" customHeight="1" x14ac:dyDescent="0.2">
      <c r="A59" s="1263"/>
      <c r="B59" s="1389">
        <v>8</v>
      </c>
      <c r="C59" s="1499">
        <v>43405</v>
      </c>
      <c r="D59" s="1499"/>
      <c r="E59" s="1259"/>
      <c r="F59" s="1259"/>
      <c r="G59" s="1259"/>
      <c r="H59" s="1259"/>
      <c r="I59" s="1259"/>
      <c r="J59" s="1259"/>
      <c r="K59" s="1259"/>
      <c r="L59" s="1259"/>
      <c r="M59" s="1259"/>
      <c r="N59" s="1259"/>
      <c r="O59" s="1266"/>
      <c r="P59" s="1263"/>
    </row>
  </sheetData>
  <mergeCells count="163">
    <mergeCell ref="C42:D42"/>
    <mergeCell ref="E58:N58"/>
    <mergeCell ref="C59:D59"/>
    <mergeCell ref="C37:N37"/>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40:N40">
    <cfRule type="cellIs" dxfId="25"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24.7109375" style="131" customWidth="1"/>
    <col min="5" max="17" width="5.42578125" style="131" customWidth="1"/>
    <col min="18" max="18" width="2.5703125" style="131" customWidth="1"/>
    <col min="19" max="19" width="1" style="131" customWidth="1"/>
    <col min="20" max="16384" width="9.140625" style="131"/>
  </cols>
  <sheetData>
    <row r="1" spans="1:19" ht="13.5" customHeight="1" x14ac:dyDescent="0.2">
      <c r="A1" s="130"/>
      <c r="B1" s="1540" t="s">
        <v>396</v>
      </c>
      <c r="C1" s="1540"/>
      <c r="D1" s="1540"/>
      <c r="E1" s="132"/>
      <c r="F1" s="132"/>
      <c r="G1" s="132"/>
      <c r="H1" s="132"/>
      <c r="I1" s="132"/>
      <c r="J1" s="132"/>
      <c r="K1" s="132"/>
      <c r="L1" s="132"/>
      <c r="M1" s="132"/>
      <c r="N1" s="132"/>
      <c r="O1" s="132"/>
      <c r="P1" s="132"/>
      <c r="Q1" s="132"/>
      <c r="R1" s="132"/>
      <c r="S1" s="130"/>
    </row>
    <row r="2" spans="1:19" ht="6" customHeight="1" x14ac:dyDescent="0.2">
      <c r="A2" s="130"/>
      <c r="B2" s="557"/>
      <c r="C2" s="557"/>
      <c r="D2" s="557"/>
      <c r="E2" s="219"/>
      <c r="F2" s="219"/>
      <c r="G2" s="219"/>
      <c r="H2" s="219"/>
      <c r="I2" s="219"/>
      <c r="J2" s="219"/>
      <c r="K2" s="219"/>
      <c r="L2" s="219"/>
      <c r="M2" s="219"/>
      <c r="N2" s="219"/>
      <c r="O2" s="219"/>
      <c r="P2" s="219"/>
      <c r="Q2" s="219"/>
      <c r="R2" s="220"/>
      <c r="S2" s="132"/>
    </row>
    <row r="3" spans="1:19" ht="10.5" customHeight="1" thickBot="1" x14ac:dyDescent="0.25">
      <c r="A3" s="130"/>
      <c r="B3" s="132"/>
      <c r="C3" s="132"/>
      <c r="D3" s="132"/>
      <c r="E3" s="531"/>
      <c r="F3" s="531"/>
      <c r="G3" s="132"/>
      <c r="H3" s="132"/>
      <c r="I3" s="132"/>
      <c r="J3" s="132"/>
      <c r="K3" s="132"/>
      <c r="L3" s="132"/>
      <c r="M3" s="132"/>
      <c r="N3" s="132"/>
      <c r="O3" s="132"/>
      <c r="P3" s="531"/>
      <c r="Q3" s="531" t="s">
        <v>70</v>
      </c>
      <c r="R3" s="221"/>
      <c r="S3" s="132"/>
    </row>
    <row r="4" spans="1:19" ht="13.5" customHeight="1" thickBot="1" x14ac:dyDescent="0.25">
      <c r="A4" s="130"/>
      <c r="B4" s="132"/>
      <c r="C4" s="359" t="s">
        <v>397</v>
      </c>
      <c r="D4" s="364"/>
      <c r="E4" s="365"/>
      <c r="F4" s="365"/>
      <c r="G4" s="365"/>
      <c r="H4" s="365"/>
      <c r="I4" s="365"/>
      <c r="J4" s="365"/>
      <c r="K4" s="365"/>
      <c r="L4" s="365"/>
      <c r="M4" s="365"/>
      <c r="N4" s="365"/>
      <c r="O4" s="365"/>
      <c r="P4" s="365"/>
      <c r="Q4" s="366"/>
      <c r="R4" s="221"/>
      <c r="S4" s="132"/>
    </row>
    <row r="5" spans="1:19" ht="12" customHeight="1" x14ac:dyDescent="0.2">
      <c r="A5" s="130"/>
      <c r="B5" s="132"/>
      <c r="C5" s="845" t="s">
        <v>78</v>
      </c>
      <c r="D5" s="845"/>
      <c r="E5" s="177"/>
      <c r="F5" s="177"/>
      <c r="G5" s="177"/>
      <c r="H5" s="177"/>
      <c r="I5" s="177"/>
      <c r="J5" s="177"/>
      <c r="K5" s="177"/>
      <c r="L5" s="177"/>
      <c r="M5" s="177"/>
      <c r="N5" s="177"/>
      <c r="O5" s="177"/>
      <c r="P5" s="177"/>
      <c r="Q5" s="177"/>
      <c r="R5" s="221"/>
      <c r="S5" s="132"/>
    </row>
    <row r="6" spans="1:19" s="91" customFormat="1" ht="13.5" customHeight="1" x14ac:dyDescent="0.2">
      <c r="A6" s="156"/>
      <c r="B6" s="165"/>
      <c r="C6" s="1535" t="s">
        <v>127</v>
      </c>
      <c r="D6" s="1536"/>
      <c r="E6" s="1536"/>
      <c r="F6" s="1536"/>
      <c r="G6" s="1536"/>
      <c r="H6" s="1536"/>
      <c r="I6" s="1536"/>
      <c r="J6" s="1536"/>
      <c r="K6" s="1536"/>
      <c r="L6" s="1536"/>
      <c r="M6" s="1536"/>
      <c r="N6" s="1536"/>
      <c r="O6" s="1536"/>
      <c r="P6" s="1536"/>
      <c r="Q6" s="1537"/>
      <c r="R6" s="221"/>
      <c r="S6" s="2"/>
    </row>
    <row r="7" spans="1:19" s="91" customFormat="1" ht="3.75" customHeight="1" x14ac:dyDescent="0.2">
      <c r="A7" s="156"/>
      <c r="B7" s="165"/>
      <c r="C7" s="846"/>
      <c r="D7" s="846"/>
      <c r="E7" s="847"/>
      <c r="F7" s="847"/>
      <c r="G7" s="847"/>
      <c r="H7" s="847"/>
      <c r="I7" s="847"/>
      <c r="J7" s="847"/>
      <c r="K7" s="847"/>
      <c r="L7" s="847"/>
      <c r="M7" s="847"/>
      <c r="N7" s="847"/>
      <c r="O7" s="847"/>
      <c r="P7" s="847"/>
      <c r="Q7" s="847"/>
      <c r="R7" s="221"/>
      <c r="S7" s="2"/>
    </row>
    <row r="8" spans="1:19" s="91" customFormat="1" ht="13.5" customHeight="1" x14ac:dyDescent="0.2">
      <c r="A8" s="156"/>
      <c r="B8" s="165"/>
      <c r="C8" s="847"/>
      <c r="D8" s="847"/>
      <c r="E8" s="1542">
        <v>2017</v>
      </c>
      <c r="F8" s="1542"/>
      <c r="G8" s="1542"/>
      <c r="H8" s="1543">
        <v>2018</v>
      </c>
      <c r="I8" s="1544"/>
      <c r="J8" s="1544"/>
      <c r="K8" s="1544"/>
      <c r="L8" s="1544"/>
      <c r="M8" s="1544"/>
      <c r="N8" s="1544"/>
      <c r="O8" s="1544"/>
      <c r="P8" s="1544"/>
      <c r="Q8" s="1544"/>
      <c r="R8" s="221"/>
      <c r="S8" s="2"/>
    </row>
    <row r="9" spans="1:19" ht="12.75" customHeight="1" x14ac:dyDescent="0.2">
      <c r="A9" s="130"/>
      <c r="B9" s="132"/>
      <c r="C9" s="1541"/>
      <c r="D9" s="1541"/>
      <c r="E9" s="658" t="s">
        <v>96</v>
      </c>
      <c r="F9" s="658" t="s">
        <v>95</v>
      </c>
      <c r="G9" s="658" t="s">
        <v>94</v>
      </c>
      <c r="H9" s="658" t="s">
        <v>93</v>
      </c>
      <c r="I9" s="658" t="s">
        <v>104</v>
      </c>
      <c r="J9" s="658" t="s">
        <v>103</v>
      </c>
      <c r="K9" s="658" t="s">
        <v>102</v>
      </c>
      <c r="L9" s="658" t="s">
        <v>101</v>
      </c>
      <c r="M9" s="658" t="s">
        <v>100</v>
      </c>
      <c r="N9" s="658" t="s">
        <v>99</v>
      </c>
      <c r="O9" s="658" t="s">
        <v>98</v>
      </c>
      <c r="P9" s="658" t="s">
        <v>97</v>
      </c>
      <c r="Q9" s="658" t="s">
        <v>96</v>
      </c>
      <c r="R9" s="221"/>
      <c r="S9" s="132"/>
    </row>
    <row r="10" spans="1:19" ht="3.75" customHeight="1" x14ac:dyDescent="0.2">
      <c r="A10" s="130"/>
      <c r="B10" s="132"/>
      <c r="C10" s="805"/>
      <c r="D10" s="805"/>
      <c r="E10" s="802"/>
      <c r="F10" s="802"/>
      <c r="G10" s="802"/>
      <c r="H10" s="802"/>
      <c r="I10" s="802"/>
      <c r="J10" s="802"/>
      <c r="K10" s="802"/>
      <c r="L10" s="802"/>
      <c r="M10" s="802"/>
      <c r="N10" s="802"/>
      <c r="O10" s="802"/>
      <c r="P10" s="802"/>
      <c r="Q10" s="802"/>
      <c r="R10" s="221"/>
      <c r="S10" s="132"/>
    </row>
    <row r="11" spans="1:19" ht="13.5" customHeight="1" x14ac:dyDescent="0.2">
      <c r="A11" s="130"/>
      <c r="B11" s="132"/>
      <c r="C11" s="1538" t="s">
        <v>382</v>
      </c>
      <c r="D11" s="1539"/>
      <c r="E11" s="803"/>
      <c r="F11" s="803"/>
      <c r="G11" s="803"/>
      <c r="H11" s="803"/>
      <c r="I11" s="803"/>
      <c r="J11" s="803"/>
      <c r="K11" s="803"/>
      <c r="L11" s="803"/>
      <c r="M11" s="803"/>
      <c r="N11" s="803"/>
      <c r="O11" s="803"/>
      <c r="P11" s="803"/>
      <c r="Q11" s="803"/>
      <c r="R11" s="221"/>
      <c r="S11" s="132"/>
    </row>
    <row r="12" spans="1:19" s="164" customFormat="1" ht="13.5" customHeight="1" x14ac:dyDescent="0.2">
      <c r="A12" s="156"/>
      <c r="B12" s="165"/>
      <c r="D12" s="850" t="s">
        <v>68</v>
      </c>
      <c r="E12" s="806">
        <v>24</v>
      </c>
      <c r="F12" s="806">
        <v>42</v>
      </c>
      <c r="G12" s="806">
        <v>49</v>
      </c>
      <c r="H12" s="806">
        <v>48</v>
      </c>
      <c r="I12" s="806">
        <v>53</v>
      </c>
      <c r="J12" s="806">
        <v>60</v>
      </c>
      <c r="K12" s="806">
        <v>47</v>
      </c>
      <c r="L12" s="806">
        <v>41</v>
      </c>
      <c r="M12" s="806">
        <v>36</v>
      </c>
      <c r="N12" s="806">
        <v>35</v>
      </c>
      <c r="O12" s="806">
        <v>33</v>
      </c>
      <c r="P12" s="806">
        <v>36</v>
      </c>
      <c r="Q12" s="806">
        <v>47</v>
      </c>
      <c r="R12" s="221"/>
      <c r="S12" s="132"/>
    </row>
    <row r="13" spans="1:19" s="153" customFormat="1" ht="18.75" customHeight="1" x14ac:dyDescent="0.2">
      <c r="A13" s="156"/>
      <c r="B13" s="165"/>
      <c r="C13" s="556"/>
      <c r="D13" s="222"/>
      <c r="E13" s="158"/>
      <c r="F13" s="158"/>
      <c r="G13" s="158"/>
      <c r="H13" s="158"/>
      <c r="I13" s="158"/>
      <c r="J13" s="158"/>
      <c r="K13" s="158"/>
      <c r="L13" s="158"/>
      <c r="M13" s="158"/>
      <c r="N13" s="158"/>
      <c r="O13" s="158"/>
      <c r="P13" s="158"/>
      <c r="Q13" s="158"/>
      <c r="R13" s="221"/>
      <c r="S13" s="132"/>
    </row>
    <row r="14" spans="1:19" s="153" customFormat="1" ht="13.5" customHeight="1" x14ac:dyDescent="0.2">
      <c r="A14" s="156"/>
      <c r="B14" s="165"/>
      <c r="C14" s="1538" t="s">
        <v>143</v>
      </c>
      <c r="D14" s="1539"/>
      <c r="E14" s="158"/>
      <c r="F14" s="158"/>
      <c r="G14" s="158"/>
      <c r="H14" s="158"/>
      <c r="I14" s="158"/>
      <c r="J14" s="158"/>
      <c r="K14" s="158"/>
      <c r="L14" s="158"/>
      <c r="M14" s="158"/>
      <c r="N14" s="158"/>
      <c r="O14" s="158"/>
      <c r="P14" s="158"/>
      <c r="Q14" s="158"/>
      <c r="R14" s="221"/>
      <c r="S14" s="132"/>
    </row>
    <row r="15" spans="1:19" s="160" customFormat="1" ht="13.5" customHeight="1" x14ac:dyDescent="0.2">
      <c r="A15" s="156"/>
      <c r="B15" s="165"/>
      <c r="D15" s="850" t="s">
        <v>68</v>
      </c>
      <c r="E15" s="839">
        <v>626</v>
      </c>
      <c r="F15" s="839">
        <v>931</v>
      </c>
      <c r="G15" s="839">
        <v>1293</v>
      </c>
      <c r="H15" s="839">
        <v>1398</v>
      </c>
      <c r="I15" s="839">
        <v>1461</v>
      </c>
      <c r="J15" s="839">
        <v>1257</v>
      </c>
      <c r="K15" s="839">
        <v>1088</v>
      </c>
      <c r="L15" s="839">
        <v>665</v>
      </c>
      <c r="M15" s="839">
        <v>425</v>
      </c>
      <c r="N15" s="839">
        <v>547</v>
      </c>
      <c r="O15" s="839">
        <v>456</v>
      </c>
      <c r="P15" s="839">
        <v>752</v>
      </c>
      <c r="Q15" s="839">
        <v>1104</v>
      </c>
      <c r="R15" s="224"/>
      <c r="S15" s="154"/>
    </row>
    <row r="16" spans="1:19" s="136" customFormat="1" ht="26.25" customHeight="1" x14ac:dyDescent="0.2">
      <c r="A16" s="865"/>
      <c r="B16" s="135"/>
      <c r="C16" s="866"/>
      <c r="D16" s="867" t="s">
        <v>689</v>
      </c>
      <c r="E16" s="868">
        <v>478</v>
      </c>
      <c r="F16" s="868">
        <v>710</v>
      </c>
      <c r="G16" s="868">
        <v>1085</v>
      </c>
      <c r="H16" s="868">
        <v>1015</v>
      </c>
      <c r="I16" s="868">
        <v>1168</v>
      </c>
      <c r="J16" s="868">
        <v>1042</v>
      </c>
      <c r="K16" s="868">
        <v>918</v>
      </c>
      <c r="L16" s="868">
        <v>525</v>
      </c>
      <c r="M16" s="868">
        <v>267</v>
      </c>
      <c r="N16" s="868">
        <v>342</v>
      </c>
      <c r="O16" s="868">
        <v>328</v>
      </c>
      <c r="P16" s="868">
        <v>557</v>
      </c>
      <c r="Q16" s="868">
        <v>773</v>
      </c>
      <c r="R16" s="863"/>
      <c r="S16" s="135"/>
    </row>
    <row r="17" spans="1:19" s="153" customFormat="1" ht="18.75" customHeight="1" x14ac:dyDescent="0.2">
      <c r="A17" s="156"/>
      <c r="B17" s="152"/>
      <c r="C17" s="556" t="s">
        <v>234</v>
      </c>
      <c r="D17" s="869" t="s">
        <v>690</v>
      </c>
      <c r="E17" s="859">
        <v>148</v>
      </c>
      <c r="F17" s="859">
        <v>221</v>
      </c>
      <c r="G17" s="859">
        <v>208</v>
      </c>
      <c r="H17" s="859">
        <v>383</v>
      </c>
      <c r="I17" s="859">
        <v>293</v>
      </c>
      <c r="J17" s="859">
        <v>215</v>
      </c>
      <c r="K17" s="859">
        <v>170</v>
      </c>
      <c r="L17" s="859">
        <v>140</v>
      </c>
      <c r="M17" s="859">
        <v>158</v>
      </c>
      <c r="N17" s="859">
        <v>205</v>
      </c>
      <c r="O17" s="859">
        <v>128</v>
      </c>
      <c r="P17" s="859">
        <v>195</v>
      </c>
      <c r="Q17" s="859">
        <v>331</v>
      </c>
      <c r="R17" s="221"/>
      <c r="S17" s="132"/>
    </row>
    <row r="18" spans="1:19" s="153" customFormat="1" x14ac:dyDescent="0.2">
      <c r="A18" s="156"/>
      <c r="B18" s="152"/>
      <c r="C18" s="556"/>
      <c r="D18" s="225"/>
      <c r="E18" s="158"/>
      <c r="F18" s="158"/>
      <c r="G18" s="158"/>
      <c r="H18" s="158"/>
      <c r="I18" s="158"/>
      <c r="J18" s="158"/>
      <c r="K18" s="158"/>
      <c r="L18" s="158"/>
      <c r="M18" s="158"/>
      <c r="N18" s="158"/>
      <c r="O18" s="158"/>
      <c r="P18" s="158"/>
      <c r="Q18" s="158"/>
      <c r="R18" s="221"/>
      <c r="S18" s="132"/>
    </row>
    <row r="19" spans="1:19" s="153" customFormat="1" ht="13.5" customHeight="1" x14ac:dyDescent="0.2">
      <c r="A19" s="156"/>
      <c r="B19" s="152"/>
      <c r="C19" s="556"/>
      <c r="D19" s="225"/>
      <c r="E19" s="148"/>
      <c r="F19" s="148"/>
      <c r="G19" s="148"/>
      <c r="H19" s="148"/>
      <c r="I19" s="148"/>
      <c r="J19" s="148"/>
      <c r="K19" s="148"/>
      <c r="L19" s="148"/>
      <c r="M19" s="148"/>
      <c r="N19" s="148"/>
      <c r="O19" s="148"/>
      <c r="P19" s="148"/>
      <c r="Q19" s="148"/>
      <c r="R19" s="221"/>
      <c r="S19" s="132"/>
    </row>
    <row r="20" spans="1:19" s="153" customFormat="1" ht="13.5" customHeight="1" x14ac:dyDescent="0.2">
      <c r="A20" s="156"/>
      <c r="B20" s="152"/>
      <c r="C20" s="556"/>
      <c r="D20" s="443"/>
      <c r="E20" s="159"/>
      <c r="F20" s="159"/>
      <c r="G20" s="159"/>
      <c r="H20" s="159"/>
      <c r="I20" s="159"/>
      <c r="J20" s="159"/>
      <c r="K20" s="159"/>
      <c r="L20" s="159"/>
      <c r="M20" s="159"/>
      <c r="N20" s="159"/>
      <c r="O20" s="159"/>
      <c r="P20" s="159"/>
      <c r="Q20" s="159"/>
      <c r="R20" s="221"/>
      <c r="S20" s="132"/>
    </row>
    <row r="21" spans="1:19" s="153" customFormat="1" ht="13.5" customHeight="1" x14ac:dyDescent="0.2">
      <c r="A21" s="156"/>
      <c r="B21" s="152"/>
      <c r="C21" s="556"/>
      <c r="D21" s="443"/>
      <c r="E21" s="159"/>
      <c r="F21" s="159"/>
      <c r="G21" s="159"/>
      <c r="H21" s="159"/>
      <c r="I21" s="159"/>
      <c r="J21" s="159"/>
      <c r="K21" s="159"/>
      <c r="L21" s="159"/>
      <c r="M21" s="159"/>
      <c r="N21" s="159"/>
      <c r="O21" s="159"/>
      <c r="P21" s="159"/>
      <c r="Q21" s="159"/>
      <c r="R21" s="221"/>
      <c r="S21" s="132"/>
    </row>
    <row r="22" spans="1:19" s="153" customFormat="1" ht="13.5" customHeight="1" x14ac:dyDescent="0.2">
      <c r="A22" s="151"/>
      <c r="B22" s="152"/>
      <c r="C22" s="556"/>
      <c r="D22" s="443"/>
      <c r="E22" s="159"/>
      <c r="F22" s="159"/>
      <c r="G22" s="159"/>
      <c r="H22" s="159"/>
      <c r="I22" s="159"/>
      <c r="J22" s="159"/>
      <c r="K22" s="159"/>
      <c r="L22" s="159"/>
      <c r="M22" s="159"/>
      <c r="N22" s="159"/>
      <c r="O22" s="159"/>
      <c r="P22" s="159"/>
      <c r="Q22" s="159"/>
      <c r="R22" s="221"/>
      <c r="S22" s="132"/>
    </row>
    <row r="23" spans="1:19" s="153" customFormat="1" ht="13.5" customHeight="1" x14ac:dyDescent="0.2">
      <c r="A23" s="151"/>
      <c r="B23" s="152"/>
      <c r="C23" s="556"/>
      <c r="D23" s="443"/>
      <c r="E23" s="159"/>
      <c r="F23" s="159"/>
      <c r="G23" s="159"/>
      <c r="H23" s="159"/>
      <c r="I23" s="159"/>
      <c r="J23" s="159"/>
      <c r="K23" s="159"/>
      <c r="L23" s="159"/>
      <c r="M23" s="159"/>
      <c r="N23" s="159"/>
      <c r="O23" s="159"/>
      <c r="P23" s="159"/>
      <c r="Q23" s="159"/>
      <c r="R23" s="221"/>
      <c r="S23" s="132"/>
    </row>
    <row r="24" spans="1:19" s="153" customFormat="1" ht="13.5" customHeight="1" x14ac:dyDescent="0.2">
      <c r="A24" s="151"/>
      <c r="B24" s="152"/>
      <c r="C24" s="556"/>
      <c r="D24" s="443"/>
      <c r="E24" s="159"/>
      <c r="F24" s="159"/>
      <c r="G24" s="159"/>
      <c r="H24" s="159"/>
      <c r="I24" s="159"/>
      <c r="J24" s="159"/>
      <c r="K24" s="159"/>
      <c r="L24" s="159"/>
      <c r="M24" s="159"/>
      <c r="N24" s="159"/>
      <c r="O24" s="159"/>
      <c r="P24" s="159"/>
      <c r="Q24" s="159"/>
      <c r="R24" s="221"/>
      <c r="S24" s="132"/>
    </row>
    <row r="25" spans="1:19" s="153" customFormat="1" ht="13.5" customHeight="1" x14ac:dyDescent="0.2">
      <c r="A25" s="151"/>
      <c r="B25" s="152"/>
      <c r="C25" s="556"/>
      <c r="D25" s="443"/>
      <c r="E25" s="159"/>
      <c r="F25" s="159"/>
      <c r="G25" s="159"/>
      <c r="H25" s="159"/>
      <c r="I25" s="159"/>
      <c r="J25" s="159"/>
      <c r="K25" s="159"/>
      <c r="L25" s="159"/>
      <c r="M25" s="159"/>
      <c r="N25" s="159"/>
      <c r="O25" s="159"/>
      <c r="P25" s="159"/>
      <c r="Q25" s="159"/>
      <c r="R25" s="221"/>
      <c r="S25" s="132"/>
    </row>
    <row r="26" spans="1:19" s="160" customFormat="1" ht="13.5" customHeight="1" x14ac:dyDescent="0.2">
      <c r="A26" s="161"/>
      <c r="B26" s="162"/>
      <c r="C26" s="444"/>
      <c r="D26" s="223"/>
      <c r="E26" s="163"/>
      <c r="F26" s="163"/>
      <c r="G26" s="163"/>
      <c r="H26" s="163"/>
      <c r="I26" s="163"/>
      <c r="J26" s="163"/>
      <c r="K26" s="163"/>
      <c r="L26" s="163"/>
      <c r="M26" s="163"/>
      <c r="N26" s="163"/>
      <c r="O26" s="163"/>
      <c r="P26" s="163"/>
      <c r="Q26" s="163"/>
      <c r="R26" s="224"/>
      <c r="S26" s="154"/>
    </row>
    <row r="27" spans="1:19" ht="13.5" customHeight="1" x14ac:dyDescent="0.2">
      <c r="A27" s="130"/>
      <c r="B27" s="132"/>
      <c r="C27" s="556"/>
      <c r="D27" s="133"/>
      <c r="E27" s="159"/>
      <c r="F27" s="159"/>
      <c r="G27" s="159"/>
      <c r="H27" s="159"/>
      <c r="I27" s="159"/>
      <c r="J27" s="159"/>
      <c r="K27" s="159"/>
      <c r="L27" s="159"/>
      <c r="M27" s="159"/>
      <c r="N27" s="159"/>
      <c r="O27" s="159"/>
      <c r="P27" s="159"/>
      <c r="Q27" s="159"/>
      <c r="R27" s="221"/>
      <c r="S27" s="132"/>
    </row>
    <row r="28" spans="1:19" s="153" customFormat="1" ht="13.5" customHeight="1" x14ac:dyDescent="0.2">
      <c r="A28" s="151"/>
      <c r="B28" s="152"/>
      <c r="C28" s="556"/>
      <c r="D28" s="133"/>
      <c r="E28" s="159"/>
      <c r="F28" s="159"/>
      <c r="G28" s="159"/>
      <c r="H28" s="159"/>
      <c r="I28" s="159"/>
      <c r="J28" s="159"/>
      <c r="K28" s="159"/>
      <c r="L28" s="159"/>
      <c r="M28" s="159"/>
      <c r="N28" s="159"/>
      <c r="O28" s="159"/>
      <c r="P28" s="159"/>
      <c r="Q28" s="159"/>
      <c r="R28" s="221"/>
      <c r="S28" s="132"/>
    </row>
    <row r="29" spans="1:19" s="153" customFormat="1" ht="13.5" customHeight="1" x14ac:dyDescent="0.2">
      <c r="A29" s="151"/>
      <c r="B29" s="152"/>
      <c r="C29" s="556"/>
      <c r="D29" s="225"/>
      <c r="E29" s="159"/>
      <c r="F29" s="159"/>
      <c r="G29" s="159"/>
      <c r="H29" s="159"/>
      <c r="I29" s="159"/>
      <c r="J29" s="159"/>
      <c r="K29" s="159"/>
      <c r="L29" s="159"/>
      <c r="M29" s="159"/>
      <c r="N29" s="159"/>
      <c r="O29" s="159"/>
      <c r="P29" s="159"/>
      <c r="Q29" s="159"/>
      <c r="R29" s="221"/>
      <c r="S29" s="132"/>
    </row>
    <row r="30" spans="1:19" s="153" customFormat="1" ht="13.5" customHeight="1" x14ac:dyDescent="0.2">
      <c r="A30" s="151"/>
      <c r="B30" s="152"/>
      <c r="C30" s="556"/>
      <c r="D30" s="661"/>
      <c r="E30" s="662"/>
      <c r="F30" s="662"/>
      <c r="G30" s="662"/>
      <c r="H30" s="662"/>
      <c r="I30" s="662"/>
      <c r="J30" s="662"/>
      <c r="K30" s="662"/>
      <c r="L30" s="662"/>
      <c r="M30" s="662"/>
      <c r="N30" s="662"/>
      <c r="O30" s="662"/>
      <c r="P30" s="662"/>
      <c r="Q30" s="662"/>
      <c r="R30" s="221"/>
      <c r="S30" s="132"/>
    </row>
    <row r="31" spans="1:19" s="160" customFormat="1" ht="13.5" customHeight="1" x14ac:dyDescent="0.2">
      <c r="A31" s="161"/>
      <c r="B31" s="162"/>
      <c r="C31" s="444"/>
      <c r="D31" s="663"/>
      <c r="E31" s="663"/>
      <c r="F31" s="663"/>
      <c r="G31" s="663"/>
      <c r="H31" s="663"/>
      <c r="I31" s="663"/>
      <c r="J31" s="663"/>
      <c r="K31" s="663"/>
      <c r="L31" s="663"/>
      <c r="M31" s="663"/>
      <c r="N31" s="663"/>
      <c r="O31" s="663"/>
      <c r="P31" s="663"/>
      <c r="Q31" s="663"/>
      <c r="R31" s="224"/>
      <c r="S31" s="154"/>
    </row>
    <row r="32" spans="1:19" ht="35.25" customHeight="1" x14ac:dyDescent="0.2">
      <c r="A32" s="130"/>
      <c r="B32" s="132"/>
      <c r="C32" s="556"/>
      <c r="D32" s="664"/>
      <c r="E32" s="662"/>
      <c r="F32" s="662"/>
      <c r="G32" s="662"/>
      <c r="H32" s="662"/>
      <c r="I32" s="662"/>
      <c r="J32" s="662"/>
      <c r="K32" s="662"/>
      <c r="L32" s="662"/>
      <c r="M32" s="662"/>
      <c r="N32" s="662"/>
      <c r="O32" s="662"/>
      <c r="P32" s="662"/>
      <c r="Q32" s="662"/>
      <c r="R32" s="221"/>
      <c r="S32" s="132"/>
    </row>
    <row r="33" spans="1:19" ht="13.5" customHeight="1" x14ac:dyDescent="0.2">
      <c r="A33" s="130"/>
      <c r="B33" s="132"/>
      <c r="C33" s="851" t="s">
        <v>177</v>
      </c>
      <c r="D33" s="852"/>
      <c r="E33" s="852"/>
      <c r="F33" s="852"/>
      <c r="G33" s="852"/>
      <c r="H33" s="852"/>
      <c r="I33" s="852"/>
      <c r="J33" s="852"/>
      <c r="K33" s="852"/>
      <c r="L33" s="852"/>
      <c r="M33" s="852"/>
      <c r="N33" s="852"/>
      <c r="O33" s="852"/>
      <c r="P33" s="852"/>
      <c r="Q33" s="853"/>
      <c r="R33" s="221"/>
      <c r="S33" s="157"/>
    </row>
    <row r="34" spans="1:19" s="153" customFormat="1" ht="3.75" customHeight="1" x14ac:dyDescent="0.2">
      <c r="A34" s="151"/>
      <c r="B34" s="152"/>
      <c r="C34" s="556"/>
      <c r="D34" s="225"/>
      <c r="E34" s="159"/>
      <c r="F34" s="159"/>
      <c r="G34" s="159"/>
      <c r="H34" s="159"/>
      <c r="I34" s="159"/>
      <c r="J34" s="159"/>
      <c r="K34" s="159"/>
      <c r="L34" s="159"/>
      <c r="M34" s="159"/>
      <c r="N34" s="159"/>
      <c r="O34" s="159"/>
      <c r="P34" s="159"/>
      <c r="Q34" s="159"/>
      <c r="R34" s="221"/>
      <c r="S34" s="132"/>
    </row>
    <row r="35" spans="1:19" ht="12.75" customHeight="1" x14ac:dyDescent="0.2">
      <c r="A35" s="130"/>
      <c r="B35" s="132"/>
      <c r="C35" s="1541"/>
      <c r="D35" s="1541"/>
      <c r="E35" s="840" t="s">
        <v>691</v>
      </c>
      <c r="F35" s="840" t="s">
        <v>692</v>
      </c>
      <c r="G35" s="840" t="s">
        <v>693</v>
      </c>
      <c r="H35" s="840" t="s">
        <v>694</v>
      </c>
      <c r="I35" s="838" t="s">
        <v>695</v>
      </c>
      <c r="J35" s="838" t="s">
        <v>696</v>
      </c>
      <c r="K35" s="838" t="s">
        <v>697</v>
      </c>
      <c r="L35" s="831" t="s">
        <v>698</v>
      </c>
      <c r="M35" s="834">
        <v>2013</v>
      </c>
      <c r="N35" s="848">
        <v>2014</v>
      </c>
      <c r="O35" s="848">
        <v>2015</v>
      </c>
      <c r="P35" s="848">
        <v>2016</v>
      </c>
      <c r="Q35" s="848">
        <v>2017</v>
      </c>
      <c r="R35" s="221"/>
      <c r="S35" s="132"/>
    </row>
    <row r="36" spans="1:19" ht="3.75" customHeight="1" x14ac:dyDescent="0.2">
      <c r="A36" s="130"/>
      <c r="B36" s="132"/>
      <c r="C36" s="805"/>
      <c r="D36" s="805"/>
      <c r="E36" s="791"/>
      <c r="F36" s="791"/>
      <c r="G36" s="826"/>
      <c r="H36" s="841"/>
      <c r="I36" s="897"/>
      <c r="J36" s="897"/>
      <c r="K36" s="897"/>
      <c r="L36" s="826"/>
      <c r="M36" s="826"/>
      <c r="N36" s="849"/>
      <c r="O36" s="849"/>
      <c r="P36" s="849"/>
      <c r="Q36" s="849"/>
      <c r="R36" s="221"/>
      <c r="S36" s="132"/>
    </row>
    <row r="37" spans="1:19" ht="13.5" customHeight="1" x14ac:dyDescent="0.2">
      <c r="A37" s="130"/>
      <c r="B37" s="132"/>
      <c r="C37" s="1538" t="s">
        <v>382</v>
      </c>
      <c r="D37" s="1539"/>
      <c r="E37" s="791"/>
      <c r="F37" s="791"/>
      <c r="G37" s="826"/>
      <c r="H37" s="841"/>
      <c r="I37" s="897"/>
      <c r="J37" s="897"/>
      <c r="K37" s="897"/>
      <c r="L37" s="826"/>
      <c r="M37" s="826"/>
      <c r="N37" s="849"/>
      <c r="O37" s="849"/>
      <c r="P37" s="849"/>
      <c r="Q37" s="849"/>
      <c r="R37" s="221"/>
      <c r="S37" s="132"/>
    </row>
    <row r="38" spans="1:19" s="164" customFormat="1" ht="13.5" customHeight="1" x14ac:dyDescent="0.2">
      <c r="A38" s="156"/>
      <c r="B38" s="165"/>
      <c r="D38" s="850" t="s">
        <v>68</v>
      </c>
      <c r="E38" s="806">
        <v>34</v>
      </c>
      <c r="F38" s="806">
        <v>49</v>
      </c>
      <c r="G38" s="806">
        <v>28</v>
      </c>
      <c r="H38" s="806">
        <v>54</v>
      </c>
      <c r="I38" s="823">
        <v>423</v>
      </c>
      <c r="J38" s="823">
        <v>324</v>
      </c>
      <c r="K38" s="823">
        <v>266</v>
      </c>
      <c r="L38" s="832">
        <v>550</v>
      </c>
      <c r="M38" s="835">
        <v>547</v>
      </c>
      <c r="N38" s="827">
        <v>344</v>
      </c>
      <c r="O38" s="827">
        <v>254</v>
      </c>
      <c r="P38" s="827">
        <v>211</v>
      </c>
      <c r="Q38" s="827">
        <v>161</v>
      </c>
      <c r="R38" s="221"/>
      <c r="S38" s="132"/>
    </row>
    <row r="39" spans="1:19" s="153" customFormat="1" ht="18.75" customHeight="1" x14ac:dyDescent="0.2">
      <c r="A39" s="151"/>
      <c r="B39" s="152"/>
      <c r="C39" s="556"/>
      <c r="D39" s="222"/>
      <c r="E39" s="792"/>
      <c r="F39" s="792"/>
      <c r="G39" s="836"/>
      <c r="H39" s="158"/>
      <c r="I39" s="825"/>
      <c r="J39" s="825"/>
      <c r="K39" s="825"/>
      <c r="L39" s="828"/>
      <c r="M39" s="836"/>
      <c r="N39" s="830"/>
      <c r="O39" s="830"/>
      <c r="P39" s="830"/>
      <c r="Q39" s="830"/>
      <c r="R39" s="221"/>
      <c r="S39" s="132"/>
    </row>
    <row r="40" spans="1:19" s="153" customFormat="1" ht="13.5" customHeight="1" x14ac:dyDescent="0.2">
      <c r="A40" s="151"/>
      <c r="B40" s="152"/>
      <c r="C40" s="1538" t="s">
        <v>143</v>
      </c>
      <c r="D40" s="1539"/>
      <c r="E40" s="792"/>
      <c r="F40" s="792"/>
      <c r="G40" s="836"/>
      <c r="H40" s="158"/>
      <c r="I40" s="825"/>
      <c r="J40" s="825"/>
      <c r="K40" s="825"/>
      <c r="L40" s="828"/>
      <c r="M40" s="836"/>
      <c r="N40" s="830"/>
      <c r="O40" s="830"/>
      <c r="P40" s="830"/>
      <c r="Q40" s="830"/>
      <c r="R40" s="221"/>
      <c r="S40" s="132"/>
    </row>
    <row r="41" spans="1:19" s="160" customFormat="1" ht="13.5" customHeight="1" x14ac:dyDescent="0.2">
      <c r="A41" s="161"/>
      <c r="B41" s="162"/>
      <c r="D41" s="850" t="s">
        <v>68</v>
      </c>
      <c r="E41" s="807">
        <v>588</v>
      </c>
      <c r="F41" s="807">
        <v>664</v>
      </c>
      <c r="G41" s="807">
        <v>891</v>
      </c>
      <c r="H41" s="807">
        <v>1422</v>
      </c>
      <c r="I41" s="824">
        <v>19278</v>
      </c>
      <c r="J41" s="824">
        <v>6145</v>
      </c>
      <c r="K41" s="824">
        <v>3601</v>
      </c>
      <c r="L41" s="833">
        <v>8703</v>
      </c>
      <c r="M41" s="837">
        <v>7434</v>
      </c>
      <c r="N41" s="829">
        <v>4460</v>
      </c>
      <c r="O41" s="829">
        <v>3872</v>
      </c>
      <c r="P41" s="829">
        <v>4126</v>
      </c>
      <c r="Q41" s="829">
        <v>3263</v>
      </c>
      <c r="R41" s="224"/>
      <c r="S41" s="154"/>
    </row>
    <row r="42" spans="1:19" s="136" customFormat="1" ht="26.25" customHeight="1" x14ac:dyDescent="0.2">
      <c r="A42" s="134"/>
      <c r="B42" s="135"/>
      <c r="C42" s="866"/>
      <c r="D42" s="867" t="s">
        <v>689</v>
      </c>
      <c r="E42" s="871">
        <v>186</v>
      </c>
      <c r="F42" s="871">
        <v>101</v>
      </c>
      <c r="G42" s="871">
        <v>116</v>
      </c>
      <c r="H42" s="871">
        <v>122</v>
      </c>
      <c r="I42" s="870">
        <v>9492</v>
      </c>
      <c r="J42" s="870">
        <v>3334</v>
      </c>
      <c r="K42" s="870">
        <v>2266</v>
      </c>
      <c r="L42" s="872">
        <v>4718</v>
      </c>
      <c r="M42" s="873">
        <v>3439</v>
      </c>
      <c r="N42" s="874">
        <v>2281</v>
      </c>
      <c r="O42" s="874">
        <v>2413</v>
      </c>
      <c r="P42" s="874">
        <v>2142</v>
      </c>
      <c r="Q42" s="874">
        <v>2201</v>
      </c>
      <c r="R42" s="863"/>
      <c r="S42" s="135"/>
    </row>
    <row r="43" spans="1:19" s="153" customFormat="1" ht="18.75" customHeight="1" x14ac:dyDescent="0.2">
      <c r="A43" s="151"/>
      <c r="B43" s="152"/>
      <c r="C43" s="556" t="s">
        <v>234</v>
      </c>
      <c r="D43" s="869" t="s">
        <v>690</v>
      </c>
      <c r="E43" s="855">
        <v>402</v>
      </c>
      <c r="F43" s="855">
        <v>563</v>
      </c>
      <c r="G43" s="855">
        <v>775</v>
      </c>
      <c r="H43" s="855">
        <v>1300</v>
      </c>
      <c r="I43" s="854">
        <v>9786</v>
      </c>
      <c r="J43" s="854">
        <v>2811</v>
      </c>
      <c r="K43" s="854">
        <v>1335</v>
      </c>
      <c r="L43" s="856">
        <v>3985</v>
      </c>
      <c r="M43" s="857">
        <v>3995</v>
      </c>
      <c r="N43" s="858">
        <v>2179</v>
      </c>
      <c r="O43" s="858">
        <v>1459</v>
      </c>
      <c r="P43" s="858">
        <v>1984</v>
      </c>
      <c r="Q43" s="858">
        <v>1062</v>
      </c>
      <c r="R43" s="221"/>
      <c r="S43" s="132"/>
    </row>
    <row r="44" spans="1:19" s="153" customFormat="1" ht="13.5" customHeight="1" x14ac:dyDescent="0.2">
      <c r="A44" s="151"/>
      <c r="B44" s="152"/>
      <c r="C44" s="556"/>
      <c r="D44" s="225"/>
      <c r="E44" s="159"/>
      <c r="F44" s="159"/>
      <c r="G44" s="159"/>
      <c r="H44" s="159"/>
      <c r="I44" s="159"/>
      <c r="J44" s="159"/>
      <c r="K44" s="159"/>
      <c r="L44" s="159"/>
      <c r="M44" s="159"/>
      <c r="N44" s="159"/>
      <c r="O44" s="159"/>
      <c r="P44" s="159"/>
      <c r="Q44" s="159"/>
      <c r="R44" s="221"/>
      <c r="S44" s="132"/>
    </row>
    <row r="45" spans="1:19" s="808" customFormat="1" ht="13.5" customHeight="1" x14ac:dyDescent="0.2">
      <c r="A45" s="810"/>
      <c r="B45" s="810"/>
      <c r="C45" s="811"/>
      <c r="D45" s="661"/>
      <c r="E45" s="662"/>
      <c r="F45" s="662"/>
      <c r="G45" s="662"/>
      <c r="H45" s="662"/>
      <c r="I45" s="662"/>
      <c r="J45" s="662"/>
      <c r="K45" s="662"/>
      <c r="L45" s="662"/>
      <c r="M45" s="662"/>
      <c r="N45" s="662"/>
      <c r="O45" s="662"/>
      <c r="P45" s="662"/>
      <c r="Q45" s="662"/>
      <c r="R45" s="221"/>
      <c r="S45" s="132"/>
    </row>
    <row r="46" spans="1:19" s="809" customFormat="1" ht="13.5" customHeight="1" x14ac:dyDescent="0.2">
      <c r="A46" s="663"/>
      <c r="B46" s="663"/>
      <c r="C46" s="813"/>
      <c r="D46" s="663"/>
      <c r="E46" s="814"/>
      <c r="F46" s="814"/>
      <c r="G46" s="814"/>
      <c r="H46" s="814"/>
      <c r="I46" s="814"/>
      <c r="J46" s="814"/>
      <c r="K46" s="814"/>
      <c r="L46" s="814"/>
      <c r="M46" s="814"/>
      <c r="N46" s="814"/>
      <c r="O46" s="814"/>
      <c r="P46" s="814"/>
      <c r="Q46" s="814"/>
      <c r="R46" s="221"/>
      <c r="S46" s="132"/>
    </row>
    <row r="47" spans="1:19" s="560" customFormat="1" ht="13.5" customHeight="1" x14ac:dyDescent="0.2">
      <c r="A47" s="812"/>
      <c r="B47" s="812"/>
      <c r="C47" s="811"/>
      <c r="D47" s="664"/>
      <c r="E47" s="662"/>
      <c r="F47" s="662"/>
      <c r="G47" s="662"/>
      <c r="H47" s="662"/>
      <c r="I47" s="662"/>
      <c r="J47" s="662"/>
      <c r="K47" s="662"/>
      <c r="L47" s="662"/>
      <c r="M47" s="662"/>
      <c r="N47" s="662"/>
      <c r="O47" s="662"/>
      <c r="P47" s="662"/>
      <c r="Q47" s="662"/>
      <c r="R47" s="221"/>
      <c r="S47" s="132"/>
    </row>
    <row r="48" spans="1:19" s="808" customFormat="1" ht="13.5" customHeight="1" x14ac:dyDescent="0.2">
      <c r="A48" s="810"/>
      <c r="B48" s="810"/>
      <c r="C48" s="811"/>
      <c r="D48" s="664"/>
      <c r="E48" s="662"/>
      <c r="F48" s="662"/>
      <c r="G48" s="662"/>
      <c r="H48" s="662"/>
      <c r="I48" s="662"/>
      <c r="J48" s="662"/>
      <c r="K48" s="662"/>
      <c r="L48" s="662"/>
      <c r="M48" s="662"/>
      <c r="N48" s="662"/>
      <c r="O48" s="662"/>
      <c r="P48" s="662"/>
      <c r="Q48" s="662"/>
      <c r="R48" s="221"/>
      <c r="S48" s="132"/>
    </row>
    <row r="49" spans="1:19" s="808" customFormat="1" ht="13.5" customHeight="1" x14ac:dyDescent="0.2">
      <c r="A49" s="810"/>
      <c r="B49" s="810"/>
      <c r="C49" s="811"/>
      <c r="D49" s="661"/>
      <c r="E49" s="662"/>
      <c r="F49" s="662"/>
      <c r="G49" s="662"/>
      <c r="H49" s="662"/>
      <c r="I49" s="662"/>
      <c r="J49" s="662"/>
      <c r="K49" s="662"/>
      <c r="L49" s="662"/>
      <c r="M49" s="662"/>
      <c r="N49" s="662"/>
      <c r="O49" s="662"/>
      <c r="P49" s="662"/>
      <c r="Q49" s="662"/>
      <c r="R49" s="221"/>
      <c r="S49" s="132"/>
    </row>
    <row r="50" spans="1:19" s="808" customFormat="1" ht="13.5" customHeight="1" x14ac:dyDescent="0.2">
      <c r="A50" s="810"/>
      <c r="B50" s="810"/>
      <c r="C50" s="811"/>
      <c r="D50" s="661"/>
      <c r="E50" s="662"/>
      <c r="F50" s="662"/>
      <c r="G50" s="662"/>
      <c r="H50" s="662"/>
      <c r="I50" s="662"/>
      <c r="J50" s="662"/>
      <c r="K50" s="662"/>
      <c r="L50" s="662"/>
      <c r="M50" s="662"/>
      <c r="N50" s="662"/>
      <c r="O50" s="662"/>
      <c r="P50" s="662"/>
      <c r="Q50" s="662"/>
      <c r="R50" s="221"/>
      <c r="S50" s="132"/>
    </row>
    <row r="51" spans="1:19" s="560" customFormat="1" ht="13.5" customHeight="1" x14ac:dyDescent="0.2">
      <c r="A51" s="812"/>
      <c r="B51" s="812"/>
      <c r="C51" s="815"/>
      <c r="D51" s="1547"/>
      <c r="E51" s="1547"/>
      <c r="F51" s="1547"/>
      <c r="G51" s="1547"/>
      <c r="H51" s="816"/>
      <c r="I51" s="816"/>
      <c r="J51" s="816"/>
      <c r="K51" s="816"/>
      <c r="L51" s="816"/>
      <c r="M51" s="816"/>
      <c r="N51" s="816"/>
      <c r="O51" s="816"/>
      <c r="P51" s="816"/>
      <c r="Q51" s="816"/>
      <c r="R51" s="221"/>
      <c r="S51" s="132"/>
    </row>
    <row r="52" spans="1:19" s="560" customFormat="1" ht="13.5" customHeight="1" x14ac:dyDescent="0.2">
      <c r="A52" s="812"/>
      <c r="B52" s="812"/>
      <c r="C52" s="812"/>
      <c r="D52" s="812"/>
      <c r="E52" s="812"/>
      <c r="F52" s="812"/>
      <c r="G52" s="812"/>
      <c r="H52" s="812"/>
      <c r="I52" s="812"/>
      <c r="J52" s="812"/>
      <c r="K52" s="812"/>
      <c r="L52" s="812"/>
      <c r="M52" s="812"/>
      <c r="N52" s="812"/>
      <c r="O52" s="812"/>
      <c r="P52" s="812"/>
      <c r="Q52" s="812"/>
      <c r="R52" s="221"/>
      <c r="S52" s="132"/>
    </row>
    <row r="53" spans="1:19" s="560" customFormat="1" ht="13.5" customHeight="1" x14ac:dyDescent="0.2">
      <c r="A53" s="812"/>
      <c r="B53" s="812"/>
      <c r="C53" s="817"/>
      <c r="D53" s="818"/>
      <c r="E53" s="819"/>
      <c r="F53" s="819"/>
      <c r="G53" s="819"/>
      <c r="H53" s="819"/>
      <c r="I53" s="819"/>
      <c r="J53" s="819"/>
      <c r="K53" s="819"/>
      <c r="L53" s="819"/>
      <c r="M53" s="819"/>
      <c r="N53" s="819"/>
      <c r="O53" s="819"/>
      <c r="P53" s="819"/>
      <c r="Q53" s="819"/>
      <c r="R53" s="221"/>
      <c r="S53" s="132"/>
    </row>
    <row r="54" spans="1:19" s="560" customFormat="1" ht="13.5" customHeight="1" x14ac:dyDescent="0.2">
      <c r="A54" s="812"/>
      <c r="B54" s="812"/>
      <c r="C54" s="1541"/>
      <c r="D54" s="1541"/>
      <c r="E54" s="820"/>
      <c r="F54" s="820"/>
      <c r="G54" s="820"/>
      <c r="H54" s="820"/>
      <c r="I54" s="820"/>
      <c r="J54" s="820"/>
      <c r="K54" s="820"/>
      <c r="L54" s="820"/>
      <c r="M54" s="820"/>
      <c r="N54" s="820"/>
      <c r="O54" s="820"/>
      <c r="P54" s="820"/>
      <c r="Q54" s="820"/>
      <c r="R54" s="221"/>
      <c r="S54" s="132"/>
    </row>
    <row r="55" spans="1:19" s="560" customFormat="1" ht="13.5" customHeight="1" x14ac:dyDescent="0.2">
      <c r="A55" s="812"/>
      <c r="B55" s="812"/>
      <c r="C55" s="1546"/>
      <c r="D55" s="1546"/>
      <c r="E55" s="821"/>
      <c r="F55" s="821"/>
      <c r="G55" s="821"/>
      <c r="H55" s="821"/>
      <c r="I55" s="821"/>
      <c r="J55" s="821"/>
      <c r="K55" s="821"/>
      <c r="L55" s="821"/>
      <c r="M55" s="821"/>
      <c r="N55" s="821"/>
      <c r="O55" s="821"/>
      <c r="P55" s="821"/>
      <c r="Q55" s="821"/>
      <c r="R55" s="221"/>
      <c r="S55" s="132"/>
    </row>
    <row r="56" spans="1:19" s="560" customFormat="1" ht="13.5" customHeight="1" x14ac:dyDescent="0.2">
      <c r="A56" s="812"/>
      <c r="B56" s="812"/>
      <c r="C56" s="813"/>
      <c r="D56" s="822"/>
      <c r="E56" s="821"/>
      <c r="F56" s="821"/>
      <c r="G56" s="821"/>
      <c r="H56" s="821"/>
      <c r="I56" s="821"/>
      <c r="J56" s="821"/>
      <c r="K56" s="821"/>
      <c r="L56" s="821"/>
      <c r="M56" s="821"/>
      <c r="N56" s="821"/>
      <c r="O56" s="821"/>
      <c r="P56" s="821"/>
      <c r="Q56" s="821"/>
      <c r="R56" s="221"/>
      <c r="S56" s="132"/>
    </row>
    <row r="57" spans="1:19" s="560" customFormat="1" ht="13.5" customHeight="1" x14ac:dyDescent="0.2">
      <c r="A57" s="812"/>
      <c r="B57" s="812"/>
      <c r="C57" s="811"/>
      <c r="D57" s="664"/>
      <c r="E57" s="821"/>
      <c r="F57" s="821"/>
      <c r="G57" s="821"/>
      <c r="H57" s="821"/>
      <c r="I57" s="821"/>
      <c r="J57" s="821"/>
      <c r="K57" s="821"/>
      <c r="L57" s="821"/>
      <c r="M57" s="821"/>
      <c r="N57" s="821"/>
      <c r="O57" s="821"/>
      <c r="P57" s="821"/>
      <c r="Q57" s="821"/>
      <c r="R57" s="221"/>
      <c r="S57" s="132"/>
    </row>
    <row r="58" spans="1:19" s="864" customFormat="1" ht="13.5" customHeight="1" x14ac:dyDescent="0.2">
      <c r="A58" s="862"/>
      <c r="B58" s="862"/>
      <c r="C58" s="1545" t="s">
        <v>699</v>
      </c>
      <c r="D58" s="1545"/>
      <c r="E58" s="1545"/>
      <c r="F58" s="1545"/>
      <c r="G58" s="1545"/>
      <c r="H58" s="1545"/>
      <c r="I58" s="1545"/>
      <c r="J58" s="1545"/>
      <c r="K58" s="1545"/>
      <c r="L58" s="1545"/>
      <c r="M58" s="1545"/>
      <c r="N58" s="1545"/>
      <c r="O58" s="1545"/>
      <c r="P58" s="1545"/>
      <c r="Q58" s="1545"/>
      <c r="R58" s="863"/>
      <c r="S58" s="135"/>
    </row>
    <row r="59" spans="1:19" s="136" customFormat="1" ht="13.5" customHeight="1" x14ac:dyDescent="0.2">
      <c r="A59" s="862"/>
      <c r="B59" s="862"/>
      <c r="C59" s="1545"/>
      <c r="D59" s="1545"/>
      <c r="E59" s="1545"/>
      <c r="F59" s="1545"/>
      <c r="G59" s="1545"/>
      <c r="H59" s="1545"/>
      <c r="I59" s="1545"/>
      <c r="J59" s="1545"/>
      <c r="K59" s="1545"/>
      <c r="L59" s="1545"/>
      <c r="M59" s="1545"/>
      <c r="N59" s="1545"/>
      <c r="O59" s="1545"/>
      <c r="P59" s="1545"/>
      <c r="Q59" s="1545"/>
      <c r="R59" s="863"/>
      <c r="S59" s="135"/>
    </row>
    <row r="60" spans="1:19" s="377" customFormat="1" ht="13.5" customHeight="1" x14ac:dyDescent="0.2">
      <c r="A60" s="812"/>
      <c r="B60" s="812"/>
      <c r="C60" s="440" t="s">
        <v>419</v>
      </c>
      <c r="D60" s="398"/>
      <c r="E60" s="842"/>
      <c r="F60" s="842"/>
      <c r="G60" s="842"/>
      <c r="H60" s="842"/>
      <c r="I60" s="843" t="s">
        <v>134</v>
      </c>
      <c r="J60" s="844"/>
      <c r="K60" s="844"/>
      <c r="L60" s="844"/>
      <c r="M60" s="470"/>
      <c r="N60" s="538"/>
      <c r="O60" s="538"/>
      <c r="P60" s="538"/>
      <c r="Q60" s="538"/>
      <c r="R60" s="221"/>
    </row>
    <row r="61" spans="1:19" ht="13.5" customHeight="1" x14ac:dyDescent="0.2">
      <c r="A61" s="130"/>
      <c r="B61" s="132"/>
      <c r="C61" s="418"/>
      <c r="D61" s="132"/>
      <c r="E61" s="167"/>
      <c r="F61" s="1471">
        <v>43405</v>
      </c>
      <c r="G61" s="1471"/>
      <c r="H61" s="1471"/>
      <c r="I61" s="1471"/>
      <c r="J61" s="1471"/>
      <c r="K61" s="1471"/>
      <c r="L61" s="1471"/>
      <c r="M61" s="1471"/>
      <c r="N61" s="1471"/>
      <c r="O61" s="1471"/>
      <c r="P61" s="1471"/>
      <c r="Q61" s="1471"/>
      <c r="R61" s="367">
        <v>9</v>
      </c>
      <c r="S61" s="132"/>
    </row>
    <row r="62" spans="1:19" ht="15" customHeight="1" x14ac:dyDescent="0.2">
      <c r="B62" s="418"/>
    </row>
  </sheetData>
  <dataConsolidate/>
  <mergeCells count="16">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E8:G8"/>
    <mergeCell ref="H8:Q8"/>
  </mergeCells>
  <conditionalFormatting sqref="E9:Q11 H35:Q37 E35:G35">
    <cfRule type="cellIs" dxfId="24" priority="4" operator="equal">
      <formula>"jan."</formula>
    </cfRule>
  </conditionalFormatting>
  <printOptions horizontalCentered="1"/>
  <pageMargins left="0" right="0" top="0.19685039370078741" bottom="0.19685039370078741" header="0" footer="0"/>
  <pageSetup paperSize="9" scale="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pageSetUpPr fitToPage="1"/>
  </sheetPr>
  <dimension ref="A1:W76"/>
  <sheetViews>
    <sheetView showRuler="0" zoomScaleNormal="100" workbookViewId="0"/>
  </sheetViews>
  <sheetFormatPr defaultRowHeight="12.75" x14ac:dyDescent="0.2"/>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16384" width="9.140625" style="91"/>
  </cols>
  <sheetData>
    <row r="1" spans="1:23" ht="13.5" customHeight="1" x14ac:dyDescent="0.2">
      <c r="A1" s="2"/>
      <c r="B1" s="4"/>
      <c r="C1" s="4"/>
      <c r="D1" s="1549" t="s">
        <v>313</v>
      </c>
      <c r="E1" s="1549"/>
      <c r="F1" s="1549"/>
      <c r="G1" s="1549"/>
      <c r="H1" s="1549"/>
      <c r="I1" s="1549"/>
      <c r="J1" s="1549"/>
      <c r="K1" s="1549"/>
      <c r="L1" s="1549"/>
      <c r="M1" s="1549"/>
      <c r="N1" s="1549"/>
      <c r="O1" s="1549"/>
      <c r="P1" s="1549"/>
      <c r="Q1" s="1549"/>
      <c r="R1" s="1549"/>
      <c r="S1" s="2"/>
    </row>
    <row r="2" spans="1:23" ht="6" customHeight="1" x14ac:dyDescent="0.2">
      <c r="A2" s="2"/>
      <c r="B2" s="1550"/>
      <c r="C2" s="1551"/>
      <c r="D2" s="1552"/>
      <c r="E2" s="4"/>
      <c r="F2" s="4"/>
      <c r="G2" s="4"/>
      <c r="H2" s="4"/>
      <c r="I2" s="4"/>
      <c r="J2" s="4"/>
      <c r="K2" s="4"/>
      <c r="L2" s="4"/>
      <c r="M2" s="4"/>
      <c r="N2" s="4"/>
      <c r="O2" s="4"/>
      <c r="P2" s="4"/>
      <c r="Q2" s="4"/>
      <c r="R2" s="4"/>
      <c r="S2" s="2"/>
    </row>
    <row r="3" spans="1:23" ht="13.5" customHeight="1" thickBot="1" x14ac:dyDescent="0.25">
      <c r="A3" s="2"/>
      <c r="B3" s="215"/>
      <c r="C3" s="4"/>
      <c r="D3" s="4"/>
      <c r="E3" s="657"/>
      <c r="F3" s="657"/>
      <c r="G3" s="657"/>
      <c r="H3" s="657"/>
      <c r="I3" s="502"/>
      <c r="J3" s="657"/>
      <c r="K3" s="657"/>
      <c r="L3" s="657"/>
      <c r="M3" s="657"/>
      <c r="N3" s="657"/>
      <c r="O3" s="657"/>
      <c r="P3" s="657"/>
      <c r="Q3" s="657" t="s">
        <v>73</v>
      </c>
      <c r="R3" s="4"/>
      <c r="S3" s="2"/>
    </row>
    <row r="4" spans="1:23" s="7" customFormat="1" ht="13.5" customHeight="1" thickBot="1" x14ac:dyDescent="0.25">
      <c r="A4" s="6"/>
      <c r="B4" s="214"/>
      <c r="C4" s="363" t="s">
        <v>212</v>
      </c>
      <c r="D4" s="503"/>
      <c r="E4" s="503"/>
      <c r="F4" s="503"/>
      <c r="G4" s="503"/>
      <c r="H4" s="503"/>
      <c r="I4" s="503"/>
      <c r="J4" s="503"/>
      <c r="K4" s="503"/>
      <c r="L4" s="503"/>
      <c r="M4" s="503"/>
      <c r="N4" s="503"/>
      <c r="O4" s="503"/>
      <c r="P4" s="503"/>
      <c r="Q4" s="504"/>
      <c r="R4" s="4"/>
      <c r="S4" s="6"/>
    </row>
    <row r="5" spans="1:23" ht="4.5" customHeight="1" x14ac:dyDescent="0.2">
      <c r="A5" s="2"/>
      <c r="B5" s="215"/>
      <c r="C5" s="1553" t="s">
        <v>78</v>
      </c>
      <c r="D5" s="1553"/>
      <c r="E5" s="1554"/>
      <c r="F5" s="1554"/>
      <c r="G5" s="1554"/>
      <c r="H5" s="1554"/>
      <c r="I5" s="1554"/>
      <c r="J5" s="1554"/>
      <c r="K5" s="1554"/>
      <c r="L5" s="1554"/>
      <c r="M5" s="1554"/>
      <c r="N5" s="1554"/>
      <c r="O5" s="1016"/>
      <c r="P5" s="1016"/>
      <c r="Q5" s="1016"/>
      <c r="R5" s="4"/>
      <c r="S5" s="2"/>
    </row>
    <row r="6" spans="1:23" ht="12" customHeight="1" x14ac:dyDescent="0.2">
      <c r="A6" s="2"/>
      <c r="B6" s="215"/>
      <c r="C6" s="1553"/>
      <c r="D6" s="1553"/>
      <c r="E6" s="1555" t="s">
        <v>660</v>
      </c>
      <c r="F6" s="1555"/>
      <c r="G6" s="1555"/>
      <c r="H6" s="1556">
        <v>2018</v>
      </c>
      <c r="I6" s="1556"/>
      <c r="J6" s="1556"/>
      <c r="K6" s="1556"/>
      <c r="L6" s="1556"/>
      <c r="M6" s="1556"/>
      <c r="N6" s="1556"/>
      <c r="O6" s="1556"/>
      <c r="P6" s="1556"/>
      <c r="Q6" s="1556"/>
      <c r="R6" s="4"/>
      <c r="S6" s="2"/>
      <c r="W6" s="943"/>
    </row>
    <row r="7" spans="1:23" x14ac:dyDescent="0.2">
      <c r="A7" s="2"/>
      <c r="B7" s="215"/>
      <c r="C7" s="1069"/>
      <c r="D7" s="1069"/>
      <c r="E7" s="658" t="s">
        <v>96</v>
      </c>
      <c r="F7" s="658" t="s">
        <v>95</v>
      </c>
      <c r="G7" s="658" t="s">
        <v>94</v>
      </c>
      <c r="H7" s="658" t="s">
        <v>93</v>
      </c>
      <c r="I7" s="658" t="s">
        <v>104</v>
      </c>
      <c r="J7" s="658" t="s">
        <v>103</v>
      </c>
      <c r="K7" s="658" t="s">
        <v>102</v>
      </c>
      <c r="L7" s="658" t="s">
        <v>101</v>
      </c>
      <c r="M7" s="658" t="s">
        <v>100</v>
      </c>
      <c r="N7" s="658" t="s">
        <v>99</v>
      </c>
      <c r="O7" s="658" t="s">
        <v>98</v>
      </c>
      <c r="P7" s="658" t="s">
        <v>97</v>
      </c>
      <c r="Q7" s="1071" t="s">
        <v>96</v>
      </c>
      <c r="R7" s="1016"/>
      <c r="S7" s="2"/>
      <c r="W7" s="943"/>
    </row>
    <row r="8" spans="1:23" s="491" customFormat="1" ht="15" customHeight="1" x14ac:dyDescent="0.2">
      <c r="A8" s="90"/>
      <c r="B8" s="216"/>
      <c r="C8" s="1548" t="s">
        <v>68</v>
      </c>
      <c r="D8" s="1548"/>
      <c r="E8" s="505">
        <v>53715</v>
      </c>
      <c r="F8" s="505">
        <v>56884</v>
      </c>
      <c r="G8" s="505">
        <v>40939</v>
      </c>
      <c r="H8" s="505">
        <v>55455</v>
      </c>
      <c r="I8" s="505">
        <v>41216</v>
      </c>
      <c r="J8" s="505">
        <v>42650</v>
      </c>
      <c r="K8" s="505">
        <v>39933</v>
      </c>
      <c r="L8" s="505">
        <v>38521</v>
      </c>
      <c r="M8" s="505">
        <v>38662</v>
      </c>
      <c r="N8" s="505">
        <v>39896</v>
      </c>
      <c r="O8" s="505">
        <v>40869</v>
      </c>
      <c r="P8" s="505">
        <v>53881</v>
      </c>
      <c r="Q8" s="505">
        <v>52693</v>
      </c>
      <c r="R8" s="492"/>
      <c r="S8" s="90"/>
      <c r="W8" s="943"/>
    </row>
    <row r="9" spans="1:23" s="500" customFormat="1" ht="11.25" customHeight="1" x14ac:dyDescent="0.2">
      <c r="A9" s="506"/>
      <c r="B9" s="507"/>
      <c r="C9" s="508"/>
      <c r="D9" s="430" t="s">
        <v>186</v>
      </c>
      <c r="E9" s="155">
        <v>18538</v>
      </c>
      <c r="F9" s="155">
        <v>18226</v>
      </c>
      <c r="G9" s="155">
        <v>13927</v>
      </c>
      <c r="H9" s="155">
        <v>19377</v>
      </c>
      <c r="I9" s="155">
        <v>14786</v>
      </c>
      <c r="J9" s="155">
        <v>15319</v>
      </c>
      <c r="K9" s="155">
        <v>14553</v>
      </c>
      <c r="L9" s="155">
        <v>14028</v>
      </c>
      <c r="M9" s="155">
        <v>14896</v>
      </c>
      <c r="N9" s="155">
        <v>14951</v>
      </c>
      <c r="O9" s="155">
        <v>15182</v>
      </c>
      <c r="P9" s="155">
        <v>21716</v>
      </c>
      <c r="Q9" s="155">
        <v>18644</v>
      </c>
      <c r="R9" s="509"/>
      <c r="S9" s="506"/>
    </row>
    <row r="10" spans="1:23" s="500" customFormat="1" ht="11.25" customHeight="1" x14ac:dyDescent="0.2">
      <c r="A10" s="506"/>
      <c r="B10" s="507"/>
      <c r="C10" s="508"/>
      <c r="D10" s="430" t="s">
        <v>187</v>
      </c>
      <c r="E10" s="155">
        <v>10278</v>
      </c>
      <c r="F10" s="155">
        <v>10220</v>
      </c>
      <c r="G10" s="155">
        <v>8229</v>
      </c>
      <c r="H10" s="155">
        <v>11006</v>
      </c>
      <c r="I10" s="155">
        <v>7729</v>
      </c>
      <c r="J10" s="155">
        <v>8320</v>
      </c>
      <c r="K10" s="155">
        <v>8218</v>
      </c>
      <c r="L10" s="155">
        <v>7817</v>
      </c>
      <c r="M10" s="155">
        <v>7620</v>
      </c>
      <c r="N10" s="155">
        <v>8074</v>
      </c>
      <c r="O10" s="155">
        <v>8761</v>
      </c>
      <c r="P10" s="155">
        <v>11593</v>
      </c>
      <c r="Q10" s="155" t="s">
        <v>383</v>
      </c>
      <c r="R10" s="509"/>
      <c r="S10" s="506"/>
    </row>
    <row r="11" spans="1:23" s="500" customFormat="1" ht="11.25" customHeight="1" x14ac:dyDescent="0.2">
      <c r="A11" s="506"/>
      <c r="B11" s="507"/>
      <c r="C11" s="508"/>
      <c r="D11" s="430" t="s">
        <v>654</v>
      </c>
      <c r="E11" s="155">
        <v>13001</v>
      </c>
      <c r="F11" s="155">
        <v>12219</v>
      </c>
      <c r="G11" s="155">
        <v>9403</v>
      </c>
      <c r="H11" s="155">
        <v>14042</v>
      </c>
      <c r="I11" s="155">
        <v>11350</v>
      </c>
      <c r="J11" s="155">
        <v>11504</v>
      </c>
      <c r="K11" s="155">
        <v>10222</v>
      </c>
      <c r="L11" s="155">
        <v>10527</v>
      </c>
      <c r="M11" s="155">
        <v>10046</v>
      </c>
      <c r="N11" s="155">
        <v>10043</v>
      </c>
      <c r="O11" s="155">
        <v>10540</v>
      </c>
      <c r="P11" s="155">
        <v>11788</v>
      </c>
      <c r="Q11" s="155" t="s">
        <v>383</v>
      </c>
      <c r="R11" s="509"/>
      <c r="S11" s="506"/>
    </row>
    <row r="12" spans="1:23" s="500" customFormat="1" ht="11.25" customHeight="1" x14ac:dyDescent="0.2">
      <c r="A12" s="506"/>
      <c r="B12" s="507"/>
      <c r="C12" s="508"/>
      <c r="D12" s="430" t="s">
        <v>189</v>
      </c>
      <c r="E12" s="155">
        <v>5115</v>
      </c>
      <c r="F12" s="155">
        <v>3944</v>
      </c>
      <c r="G12" s="155">
        <v>3120</v>
      </c>
      <c r="H12" s="155">
        <v>4390</v>
      </c>
      <c r="I12" s="155">
        <v>3161</v>
      </c>
      <c r="J12" s="155">
        <v>3372</v>
      </c>
      <c r="K12" s="155">
        <v>3112</v>
      </c>
      <c r="L12" s="155">
        <v>2738</v>
      </c>
      <c r="M12" s="155">
        <v>2784</v>
      </c>
      <c r="N12" s="155">
        <v>3261</v>
      </c>
      <c r="O12" s="155">
        <v>3198</v>
      </c>
      <c r="P12" s="155">
        <v>3651</v>
      </c>
      <c r="Q12" s="155" t="s">
        <v>383</v>
      </c>
      <c r="R12" s="509"/>
      <c r="S12" s="506"/>
      <c r="U12" s="1019"/>
    </row>
    <row r="13" spans="1:23" s="500" customFormat="1" ht="11.25" customHeight="1" x14ac:dyDescent="0.2">
      <c r="A13" s="506"/>
      <c r="B13" s="507"/>
      <c r="C13" s="508"/>
      <c r="D13" s="430" t="s">
        <v>190</v>
      </c>
      <c r="E13" s="155">
        <v>3843</v>
      </c>
      <c r="F13" s="155">
        <v>9446</v>
      </c>
      <c r="G13" s="155">
        <v>4433</v>
      </c>
      <c r="H13" s="155">
        <v>3628</v>
      </c>
      <c r="I13" s="155">
        <v>2120</v>
      </c>
      <c r="J13" s="155">
        <v>1905</v>
      </c>
      <c r="K13" s="155">
        <v>1631</v>
      </c>
      <c r="L13" s="155">
        <v>1400</v>
      </c>
      <c r="M13" s="155">
        <v>1366</v>
      </c>
      <c r="N13" s="155">
        <v>1344</v>
      </c>
      <c r="O13" s="155">
        <v>1240</v>
      </c>
      <c r="P13" s="155">
        <v>2220</v>
      </c>
      <c r="Q13" s="155">
        <v>3758</v>
      </c>
      <c r="R13" s="509"/>
      <c r="S13" s="506"/>
    </row>
    <row r="14" spans="1:23" s="500" customFormat="1" ht="11.25" customHeight="1" x14ac:dyDescent="0.2">
      <c r="A14" s="506"/>
      <c r="B14" s="507"/>
      <c r="C14" s="508"/>
      <c r="D14" s="430" t="s">
        <v>130</v>
      </c>
      <c r="E14" s="155">
        <v>1404</v>
      </c>
      <c r="F14" s="155">
        <v>1375</v>
      </c>
      <c r="G14" s="155">
        <v>925</v>
      </c>
      <c r="H14" s="155">
        <v>1382</v>
      </c>
      <c r="I14" s="155">
        <v>915</v>
      </c>
      <c r="J14" s="155">
        <v>997</v>
      </c>
      <c r="K14" s="155">
        <v>1076</v>
      </c>
      <c r="L14" s="155">
        <v>886</v>
      </c>
      <c r="M14" s="155">
        <v>855</v>
      </c>
      <c r="N14" s="155">
        <v>971</v>
      </c>
      <c r="O14" s="155">
        <v>766</v>
      </c>
      <c r="P14" s="155">
        <v>1225</v>
      </c>
      <c r="Q14" s="155">
        <v>1314</v>
      </c>
      <c r="R14" s="509"/>
      <c r="S14" s="506"/>
    </row>
    <row r="15" spans="1:23" s="500" customFormat="1" ht="11.25" customHeight="1" x14ac:dyDescent="0.2">
      <c r="A15" s="506"/>
      <c r="B15" s="507"/>
      <c r="C15" s="508"/>
      <c r="D15" s="430" t="s">
        <v>131</v>
      </c>
      <c r="E15" s="155">
        <v>1536</v>
      </c>
      <c r="F15" s="155">
        <v>1454</v>
      </c>
      <c r="G15" s="155">
        <v>902</v>
      </c>
      <c r="H15" s="155">
        <v>1630</v>
      </c>
      <c r="I15" s="155">
        <v>1155</v>
      </c>
      <c r="J15" s="155">
        <v>1233</v>
      </c>
      <c r="K15" s="155">
        <v>1121</v>
      </c>
      <c r="L15" s="155">
        <v>1125</v>
      </c>
      <c r="M15" s="155">
        <v>1095</v>
      </c>
      <c r="N15" s="155">
        <v>1252</v>
      </c>
      <c r="O15" s="155">
        <v>1182</v>
      </c>
      <c r="P15" s="155">
        <v>1688</v>
      </c>
      <c r="Q15" s="155">
        <v>1558</v>
      </c>
      <c r="R15" s="509"/>
      <c r="S15" s="506"/>
    </row>
    <row r="16" spans="1:23" s="514" customFormat="1" ht="15" customHeight="1" x14ac:dyDescent="0.2">
      <c r="A16" s="510"/>
      <c r="B16" s="511"/>
      <c r="C16" s="1548" t="s">
        <v>284</v>
      </c>
      <c r="D16" s="1548"/>
      <c r="E16" s="512"/>
      <c r="F16" s="512"/>
      <c r="G16" s="512"/>
      <c r="H16" s="512"/>
      <c r="I16" s="512"/>
      <c r="J16" s="512"/>
      <c r="K16" s="512"/>
      <c r="L16" s="512"/>
      <c r="M16" s="512"/>
      <c r="N16" s="512"/>
      <c r="O16" s="512"/>
      <c r="P16" s="512"/>
      <c r="Q16" s="512"/>
      <c r="R16" s="513"/>
      <c r="S16" s="510"/>
    </row>
    <row r="17" spans="1:19" s="500" customFormat="1" ht="12" customHeight="1" x14ac:dyDescent="0.2">
      <c r="A17" s="506"/>
      <c r="B17" s="507"/>
      <c r="C17" s="508"/>
      <c r="D17" s="92" t="s">
        <v>661</v>
      </c>
      <c r="E17" s="155">
        <v>915</v>
      </c>
      <c r="F17" s="155">
        <v>832</v>
      </c>
      <c r="G17" s="155">
        <v>676</v>
      </c>
      <c r="H17" s="155">
        <v>1023</v>
      </c>
      <c r="I17" s="155">
        <v>575</v>
      </c>
      <c r="J17" s="155">
        <v>621</v>
      </c>
      <c r="K17" s="155">
        <v>723</v>
      </c>
      <c r="L17" s="155">
        <v>580</v>
      </c>
      <c r="M17" s="155">
        <v>841</v>
      </c>
      <c r="N17" s="155">
        <v>1978</v>
      </c>
      <c r="O17" s="155">
        <v>2589</v>
      </c>
      <c r="P17" s="155">
        <v>8537</v>
      </c>
      <c r="Q17" s="155" t="s">
        <v>383</v>
      </c>
      <c r="R17" s="509"/>
      <c r="S17" s="506"/>
    </row>
    <row r="18" spans="1:19" s="500" customFormat="1" ht="12" customHeight="1" x14ac:dyDescent="0.2">
      <c r="A18" s="506"/>
      <c r="B18" s="507"/>
      <c r="C18" s="508"/>
      <c r="D18" s="92" t="s">
        <v>662</v>
      </c>
      <c r="E18" s="155">
        <v>6703</v>
      </c>
      <c r="F18" s="155">
        <v>6297</v>
      </c>
      <c r="G18" s="155">
        <v>3987</v>
      </c>
      <c r="H18" s="155">
        <v>6534</v>
      </c>
      <c r="I18" s="155">
        <v>5140</v>
      </c>
      <c r="J18" s="155">
        <v>5203</v>
      </c>
      <c r="K18" s="155">
        <v>4794</v>
      </c>
      <c r="L18" s="155">
        <v>4807</v>
      </c>
      <c r="M18" s="155">
        <v>4180</v>
      </c>
      <c r="N18" s="155">
        <v>4220</v>
      </c>
      <c r="O18" s="155">
        <v>4094</v>
      </c>
      <c r="P18" s="155">
        <v>5333</v>
      </c>
      <c r="Q18" s="155" t="s">
        <v>383</v>
      </c>
      <c r="R18" s="509"/>
      <c r="S18" s="506"/>
    </row>
    <row r="19" spans="1:19" s="500" customFormat="1" ht="12" customHeight="1" x14ac:dyDescent="0.2">
      <c r="A19" s="506"/>
      <c r="B19" s="507"/>
      <c r="C19" s="508"/>
      <c r="D19" s="92" t="s">
        <v>663</v>
      </c>
      <c r="E19" s="155">
        <v>4207</v>
      </c>
      <c r="F19" s="155">
        <v>3856</v>
      </c>
      <c r="G19" s="155">
        <v>3484</v>
      </c>
      <c r="H19" s="155">
        <v>4561</v>
      </c>
      <c r="I19" s="155">
        <v>3527</v>
      </c>
      <c r="J19" s="155">
        <v>3620</v>
      </c>
      <c r="K19" s="155">
        <v>3399</v>
      </c>
      <c r="L19" s="155">
        <v>3356</v>
      </c>
      <c r="M19" s="155">
        <v>2894</v>
      </c>
      <c r="N19" s="155">
        <v>3150</v>
      </c>
      <c r="O19" s="155">
        <v>3500</v>
      </c>
      <c r="P19" s="155">
        <v>3618</v>
      </c>
      <c r="Q19" s="155" t="s">
        <v>383</v>
      </c>
      <c r="R19" s="509"/>
      <c r="S19" s="506"/>
    </row>
    <row r="20" spans="1:19" s="500" customFormat="1" ht="12" customHeight="1" x14ac:dyDescent="0.2">
      <c r="A20" s="506"/>
      <c r="B20" s="507"/>
      <c r="C20" s="508"/>
      <c r="D20" s="92" t="s">
        <v>664</v>
      </c>
      <c r="E20" s="155">
        <v>3828</v>
      </c>
      <c r="F20" s="155">
        <v>5007</v>
      </c>
      <c r="G20" s="155">
        <v>2903</v>
      </c>
      <c r="H20" s="155">
        <v>4008</v>
      </c>
      <c r="I20" s="155">
        <v>2920</v>
      </c>
      <c r="J20" s="155">
        <v>2919</v>
      </c>
      <c r="K20" s="155">
        <v>2916</v>
      </c>
      <c r="L20" s="155">
        <v>2814</v>
      </c>
      <c r="M20" s="155">
        <v>2775</v>
      </c>
      <c r="N20" s="155">
        <v>2594</v>
      </c>
      <c r="O20" s="155">
        <v>2166</v>
      </c>
      <c r="P20" s="155">
        <v>3050</v>
      </c>
      <c r="Q20" s="155" t="s">
        <v>383</v>
      </c>
      <c r="R20" s="509"/>
      <c r="S20" s="506"/>
    </row>
    <row r="21" spans="1:19" s="500" customFormat="1" ht="11.25" customHeight="1" x14ac:dyDescent="0.2">
      <c r="A21" s="506"/>
      <c r="B21" s="507"/>
      <c r="C21" s="508"/>
      <c r="D21" s="92" t="s">
        <v>665</v>
      </c>
      <c r="E21" s="155">
        <v>2692</v>
      </c>
      <c r="F21" s="155">
        <v>2595</v>
      </c>
      <c r="G21" s="155">
        <v>1832</v>
      </c>
      <c r="H21" s="155">
        <v>3002</v>
      </c>
      <c r="I21" s="155">
        <v>2169</v>
      </c>
      <c r="J21" s="155">
        <v>2288</v>
      </c>
      <c r="K21" s="155">
        <v>2128</v>
      </c>
      <c r="L21" s="155">
        <v>2130</v>
      </c>
      <c r="M21" s="155">
        <v>2050</v>
      </c>
      <c r="N21" s="155">
        <v>2117</v>
      </c>
      <c r="O21" s="155">
        <v>2059</v>
      </c>
      <c r="P21" s="155">
        <v>2589</v>
      </c>
      <c r="Q21" s="155" t="s">
        <v>383</v>
      </c>
      <c r="R21" s="509"/>
      <c r="S21" s="506"/>
    </row>
    <row r="22" spans="1:19" s="500" customFormat="1" ht="15" customHeight="1" x14ac:dyDescent="0.2">
      <c r="A22" s="506"/>
      <c r="B22" s="507"/>
      <c r="C22" s="1548" t="s">
        <v>213</v>
      </c>
      <c r="D22" s="1548"/>
      <c r="E22" s="505">
        <v>7708</v>
      </c>
      <c r="F22" s="505">
        <v>6857</v>
      </c>
      <c r="G22" s="505">
        <v>3946</v>
      </c>
      <c r="H22" s="505">
        <v>6233</v>
      </c>
      <c r="I22" s="505">
        <v>5015</v>
      </c>
      <c r="J22" s="505">
        <v>4901</v>
      </c>
      <c r="K22" s="505">
        <v>4624</v>
      </c>
      <c r="L22" s="505">
        <v>4686</v>
      </c>
      <c r="M22" s="505">
        <v>4082</v>
      </c>
      <c r="N22" s="505">
        <v>5118</v>
      </c>
      <c r="O22" s="505">
        <v>5772</v>
      </c>
      <c r="P22" s="505">
        <v>8717</v>
      </c>
      <c r="Q22" s="505" t="s">
        <v>383</v>
      </c>
      <c r="R22" s="509"/>
      <c r="S22" s="506"/>
    </row>
    <row r="23" spans="1:19" s="514" customFormat="1" ht="12" customHeight="1" x14ac:dyDescent="0.2">
      <c r="A23" s="510"/>
      <c r="B23" s="511"/>
      <c r="C23" s="1548" t="s">
        <v>285</v>
      </c>
      <c r="D23" s="1548"/>
      <c r="E23" s="505">
        <v>46007</v>
      </c>
      <c r="F23" s="505">
        <v>50027</v>
      </c>
      <c r="G23" s="505">
        <v>36993</v>
      </c>
      <c r="H23" s="505">
        <v>49222</v>
      </c>
      <c r="I23" s="505">
        <v>36201</v>
      </c>
      <c r="J23" s="505">
        <v>37749</v>
      </c>
      <c r="K23" s="505">
        <v>35309</v>
      </c>
      <c r="L23" s="505">
        <v>33835</v>
      </c>
      <c r="M23" s="505">
        <v>34580</v>
      </c>
      <c r="N23" s="505">
        <v>34778</v>
      </c>
      <c r="O23" s="505">
        <v>35097</v>
      </c>
      <c r="P23" s="505">
        <v>45164</v>
      </c>
      <c r="Q23" s="505" t="s">
        <v>383</v>
      </c>
      <c r="R23" s="515"/>
      <c r="S23" s="510"/>
    </row>
    <row r="24" spans="1:19" s="500" customFormat="1" ht="12.75" customHeight="1" x14ac:dyDescent="0.2">
      <c r="A24" s="506"/>
      <c r="B24" s="516"/>
      <c r="C24" s="508"/>
      <c r="D24" s="436" t="s">
        <v>333</v>
      </c>
      <c r="E24" s="155">
        <v>2918</v>
      </c>
      <c r="F24" s="155">
        <v>3083</v>
      </c>
      <c r="G24" s="155">
        <v>1743</v>
      </c>
      <c r="H24" s="155">
        <v>2183</v>
      </c>
      <c r="I24" s="155">
        <v>1542</v>
      </c>
      <c r="J24" s="155">
        <v>2182</v>
      </c>
      <c r="K24" s="155">
        <v>1629</v>
      </c>
      <c r="L24" s="155">
        <v>1177</v>
      </c>
      <c r="M24" s="155">
        <v>1349</v>
      </c>
      <c r="N24" s="155">
        <v>1640</v>
      </c>
      <c r="O24" s="155">
        <v>1456</v>
      </c>
      <c r="P24" s="155">
        <v>1439</v>
      </c>
      <c r="Q24" s="155" t="s">
        <v>383</v>
      </c>
      <c r="R24" s="509"/>
      <c r="S24" s="506"/>
    </row>
    <row r="25" spans="1:19" s="500" customFormat="1" ht="11.25" customHeight="1" x14ac:dyDescent="0.2">
      <c r="A25" s="506"/>
      <c r="B25" s="516"/>
      <c r="C25" s="508"/>
      <c r="D25" s="436" t="s">
        <v>214</v>
      </c>
      <c r="E25" s="155">
        <v>8726</v>
      </c>
      <c r="F25" s="155">
        <v>8411</v>
      </c>
      <c r="G25" s="155">
        <v>7658</v>
      </c>
      <c r="H25" s="155">
        <v>10405</v>
      </c>
      <c r="I25" s="155">
        <v>7914</v>
      </c>
      <c r="J25" s="155">
        <v>8008</v>
      </c>
      <c r="K25" s="155">
        <v>7287</v>
      </c>
      <c r="L25" s="155">
        <v>7002</v>
      </c>
      <c r="M25" s="155">
        <v>6272</v>
      </c>
      <c r="N25" s="155">
        <v>6674</v>
      </c>
      <c r="O25" s="155">
        <v>6375</v>
      </c>
      <c r="P25" s="155">
        <v>7653</v>
      </c>
      <c r="Q25" s="155" t="s">
        <v>383</v>
      </c>
      <c r="R25" s="509"/>
      <c r="S25" s="506"/>
    </row>
    <row r="26" spans="1:19" s="500" customFormat="1" ht="11.25" customHeight="1" x14ac:dyDescent="0.2">
      <c r="A26" s="506"/>
      <c r="B26" s="516"/>
      <c r="C26" s="508"/>
      <c r="D26" s="436" t="s">
        <v>162</v>
      </c>
      <c r="E26" s="155">
        <v>34179</v>
      </c>
      <c r="F26" s="155">
        <v>38316</v>
      </c>
      <c r="G26" s="155">
        <v>27456</v>
      </c>
      <c r="H26" s="155">
        <v>36415</v>
      </c>
      <c r="I26" s="155">
        <v>26555</v>
      </c>
      <c r="J26" s="155">
        <v>27372</v>
      </c>
      <c r="K26" s="155">
        <v>26248</v>
      </c>
      <c r="L26" s="155">
        <v>25507</v>
      </c>
      <c r="M26" s="155">
        <v>26827</v>
      </c>
      <c r="N26" s="155">
        <v>26361</v>
      </c>
      <c r="O26" s="155">
        <v>27159</v>
      </c>
      <c r="P26" s="155">
        <v>35849</v>
      </c>
      <c r="Q26" s="155" t="s">
        <v>383</v>
      </c>
      <c r="R26" s="509"/>
      <c r="S26" s="506"/>
    </row>
    <row r="27" spans="1:19" s="500" customFormat="1" ht="11.25" customHeight="1" x14ac:dyDescent="0.2">
      <c r="A27" s="506"/>
      <c r="B27" s="516"/>
      <c r="C27" s="508"/>
      <c r="D27" s="436" t="s">
        <v>215</v>
      </c>
      <c r="E27" s="155">
        <v>184</v>
      </c>
      <c r="F27" s="155">
        <v>217</v>
      </c>
      <c r="G27" s="155">
        <v>136</v>
      </c>
      <c r="H27" s="155">
        <v>219</v>
      </c>
      <c r="I27" s="155">
        <v>190</v>
      </c>
      <c r="J27" s="155">
        <v>187</v>
      </c>
      <c r="K27" s="155">
        <v>145</v>
      </c>
      <c r="L27" s="155">
        <v>149</v>
      </c>
      <c r="M27" s="155">
        <v>132</v>
      </c>
      <c r="N27" s="155">
        <v>103</v>
      </c>
      <c r="O27" s="155">
        <v>107</v>
      </c>
      <c r="P27" s="155">
        <v>222</v>
      </c>
      <c r="Q27" s="155" t="s">
        <v>383</v>
      </c>
      <c r="R27" s="509"/>
      <c r="S27" s="506"/>
    </row>
    <row r="28" spans="1:19" ht="10.5" customHeight="1" thickBot="1" x14ac:dyDescent="0.25">
      <c r="A28" s="2"/>
      <c r="B28" s="215"/>
      <c r="C28" s="517"/>
      <c r="D28" s="13"/>
      <c r="E28" s="657"/>
      <c r="F28" s="657"/>
      <c r="G28" s="657"/>
      <c r="H28" s="657"/>
      <c r="I28" s="501"/>
      <c r="J28" s="501"/>
      <c r="K28" s="501"/>
      <c r="L28" s="501"/>
      <c r="M28" s="501"/>
      <c r="N28" s="501"/>
      <c r="O28" s="501"/>
      <c r="P28" s="501"/>
      <c r="Q28" s="501"/>
      <c r="R28" s="1016"/>
      <c r="S28" s="2"/>
    </row>
    <row r="29" spans="1:19" ht="13.5" customHeight="1" thickBot="1" x14ac:dyDescent="0.25">
      <c r="A29" s="2"/>
      <c r="B29" s="215"/>
      <c r="C29" s="363" t="s">
        <v>216</v>
      </c>
      <c r="D29" s="503"/>
      <c r="E29" s="519"/>
      <c r="F29" s="519"/>
      <c r="G29" s="519"/>
      <c r="H29" s="519"/>
      <c r="I29" s="519"/>
      <c r="J29" s="519"/>
      <c r="K29" s="519"/>
      <c r="L29" s="519"/>
      <c r="M29" s="519"/>
      <c r="N29" s="519"/>
      <c r="O29" s="519"/>
      <c r="P29" s="519"/>
      <c r="Q29" s="520"/>
      <c r="R29" s="1016"/>
      <c r="S29" s="2"/>
    </row>
    <row r="30" spans="1:19" ht="9.75" customHeight="1" x14ac:dyDescent="0.2">
      <c r="A30" s="2"/>
      <c r="B30" s="215"/>
      <c r="C30" s="573" t="s">
        <v>78</v>
      </c>
      <c r="D30" s="13"/>
      <c r="E30" s="518"/>
      <c r="F30" s="518"/>
      <c r="G30" s="518"/>
      <c r="H30" s="518"/>
      <c r="I30" s="518"/>
      <c r="J30" s="518"/>
      <c r="K30" s="518"/>
      <c r="L30" s="518"/>
      <c r="M30" s="518"/>
      <c r="N30" s="518"/>
      <c r="O30" s="518"/>
      <c r="P30" s="521"/>
      <c r="Q30" s="521"/>
      <c r="R30" s="1016"/>
      <c r="S30" s="2"/>
    </row>
    <row r="31" spans="1:19" ht="15" customHeight="1" x14ac:dyDescent="0.2">
      <c r="A31" s="2"/>
      <c r="B31" s="215"/>
      <c r="C31" s="1548" t="s">
        <v>68</v>
      </c>
      <c r="D31" s="1548"/>
      <c r="E31" s="505">
        <v>15068</v>
      </c>
      <c r="F31" s="505">
        <v>10233</v>
      </c>
      <c r="G31" s="505">
        <v>6984</v>
      </c>
      <c r="H31" s="505">
        <v>13298</v>
      </c>
      <c r="I31" s="505">
        <v>10877</v>
      </c>
      <c r="J31" s="505">
        <v>15030</v>
      </c>
      <c r="K31" s="505">
        <v>10983</v>
      </c>
      <c r="L31" s="505">
        <v>12857</v>
      </c>
      <c r="M31" s="505">
        <v>12393</v>
      </c>
      <c r="N31" s="505">
        <v>9880</v>
      </c>
      <c r="O31" s="505">
        <v>10411</v>
      </c>
      <c r="P31" s="505">
        <v>12064</v>
      </c>
      <c r="Q31" s="505">
        <v>12833</v>
      </c>
      <c r="R31" s="1016"/>
      <c r="S31" s="2"/>
    </row>
    <row r="32" spans="1:19" ht="12" customHeight="1" x14ac:dyDescent="0.2">
      <c r="A32" s="2"/>
      <c r="B32" s="215"/>
      <c r="C32" s="441"/>
      <c r="D32" s="430" t="s">
        <v>186</v>
      </c>
      <c r="E32" s="155">
        <v>4311</v>
      </c>
      <c r="F32" s="155">
        <v>2868</v>
      </c>
      <c r="G32" s="155">
        <v>1757</v>
      </c>
      <c r="H32" s="155">
        <v>3621</v>
      </c>
      <c r="I32" s="155">
        <v>2822</v>
      </c>
      <c r="J32" s="155">
        <v>4105</v>
      </c>
      <c r="K32" s="155">
        <v>2717</v>
      </c>
      <c r="L32" s="155">
        <v>3370</v>
      </c>
      <c r="M32" s="155">
        <v>3543</v>
      </c>
      <c r="N32" s="155">
        <v>2646</v>
      </c>
      <c r="O32" s="155">
        <v>2219</v>
      </c>
      <c r="P32" s="155">
        <v>3884</v>
      </c>
      <c r="Q32" s="155">
        <v>3621</v>
      </c>
      <c r="R32" s="1016"/>
      <c r="S32" s="2"/>
    </row>
    <row r="33" spans="1:19" ht="12" customHeight="1" x14ac:dyDescent="0.2">
      <c r="A33" s="2"/>
      <c r="B33" s="215"/>
      <c r="C33" s="441"/>
      <c r="D33" s="430" t="s">
        <v>187</v>
      </c>
      <c r="E33" s="155">
        <v>4114</v>
      </c>
      <c r="F33" s="155">
        <v>2860</v>
      </c>
      <c r="G33" s="155">
        <v>2118</v>
      </c>
      <c r="H33" s="155">
        <v>4618</v>
      </c>
      <c r="I33" s="155">
        <v>3511</v>
      </c>
      <c r="J33" s="155">
        <v>4603</v>
      </c>
      <c r="K33" s="155">
        <v>3650</v>
      </c>
      <c r="L33" s="155">
        <v>4266</v>
      </c>
      <c r="M33" s="155">
        <v>4062</v>
      </c>
      <c r="N33" s="155">
        <v>3244</v>
      </c>
      <c r="O33" s="155">
        <v>4328</v>
      </c>
      <c r="P33" s="155">
        <v>4322</v>
      </c>
      <c r="Q33" s="155" t="s">
        <v>383</v>
      </c>
      <c r="R33" s="1016"/>
      <c r="S33" s="2"/>
    </row>
    <row r="34" spans="1:19" ht="12" customHeight="1" x14ac:dyDescent="0.2">
      <c r="A34" s="2"/>
      <c r="B34" s="215"/>
      <c r="C34" s="441"/>
      <c r="D34" s="430" t="s">
        <v>654</v>
      </c>
      <c r="E34" s="155">
        <v>2736</v>
      </c>
      <c r="F34" s="155">
        <v>1876</v>
      </c>
      <c r="G34" s="155">
        <v>1241</v>
      </c>
      <c r="H34" s="155">
        <v>2044</v>
      </c>
      <c r="I34" s="155">
        <v>1510</v>
      </c>
      <c r="J34" s="155">
        <v>2366</v>
      </c>
      <c r="K34" s="155">
        <v>1532</v>
      </c>
      <c r="L34" s="155">
        <v>1922</v>
      </c>
      <c r="M34" s="155">
        <v>2357</v>
      </c>
      <c r="N34" s="155">
        <v>2230</v>
      </c>
      <c r="O34" s="155">
        <v>1984</v>
      </c>
      <c r="P34" s="155">
        <v>2208</v>
      </c>
      <c r="Q34" s="155" t="s">
        <v>383</v>
      </c>
      <c r="R34" s="1016"/>
      <c r="S34" s="2"/>
    </row>
    <row r="35" spans="1:19" ht="12" customHeight="1" x14ac:dyDescent="0.2">
      <c r="A35" s="2"/>
      <c r="B35" s="215"/>
      <c r="C35" s="441"/>
      <c r="D35" s="430" t="s">
        <v>189</v>
      </c>
      <c r="E35" s="155">
        <v>1962</v>
      </c>
      <c r="F35" s="155">
        <v>1741</v>
      </c>
      <c r="G35" s="155">
        <v>1214</v>
      </c>
      <c r="H35" s="155">
        <v>1715</v>
      </c>
      <c r="I35" s="155">
        <v>1076</v>
      </c>
      <c r="J35" s="155">
        <v>1446</v>
      </c>
      <c r="K35" s="155">
        <v>1241</v>
      </c>
      <c r="L35" s="155">
        <v>1592</v>
      </c>
      <c r="M35" s="155">
        <v>1221</v>
      </c>
      <c r="N35" s="155">
        <v>789</v>
      </c>
      <c r="O35" s="155">
        <v>1140</v>
      </c>
      <c r="P35" s="155">
        <v>928</v>
      </c>
      <c r="Q35" s="155" t="s">
        <v>383</v>
      </c>
      <c r="R35" s="1016"/>
      <c r="S35" s="2"/>
    </row>
    <row r="36" spans="1:19" ht="12" customHeight="1" x14ac:dyDescent="0.2">
      <c r="A36" s="2"/>
      <c r="B36" s="215"/>
      <c r="C36" s="441"/>
      <c r="D36" s="430" t="s">
        <v>190</v>
      </c>
      <c r="E36" s="155">
        <v>1406</v>
      </c>
      <c r="F36" s="155">
        <v>493</v>
      </c>
      <c r="G36" s="155">
        <v>389</v>
      </c>
      <c r="H36" s="155">
        <v>806</v>
      </c>
      <c r="I36" s="155">
        <v>1587</v>
      </c>
      <c r="J36" s="155">
        <v>2009</v>
      </c>
      <c r="K36" s="155">
        <v>1319</v>
      </c>
      <c r="L36" s="155">
        <v>1151</v>
      </c>
      <c r="M36" s="155">
        <v>661</v>
      </c>
      <c r="N36" s="155">
        <v>447</v>
      </c>
      <c r="O36" s="155">
        <v>291</v>
      </c>
      <c r="P36" s="155">
        <v>368</v>
      </c>
      <c r="Q36" s="155">
        <v>346</v>
      </c>
      <c r="R36" s="1016"/>
      <c r="S36" s="2"/>
    </row>
    <row r="37" spans="1:19" ht="12" customHeight="1" x14ac:dyDescent="0.2">
      <c r="A37" s="2"/>
      <c r="B37" s="215"/>
      <c r="C37" s="441"/>
      <c r="D37" s="430" t="s">
        <v>130</v>
      </c>
      <c r="E37" s="155">
        <v>209</v>
      </c>
      <c r="F37" s="155">
        <v>160</v>
      </c>
      <c r="G37" s="155">
        <v>95</v>
      </c>
      <c r="H37" s="155">
        <v>200</v>
      </c>
      <c r="I37" s="155">
        <v>148</v>
      </c>
      <c r="J37" s="155">
        <v>236</v>
      </c>
      <c r="K37" s="155">
        <v>259</v>
      </c>
      <c r="L37" s="155">
        <v>246</v>
      </c>
      <c r="M37" s="155">
        <v>234</v>
      </c>
      <c r="N37" s="155">
        <v>262</v>
      </c>
      <c r="O37" s="155">
        <v>215</v>
      </c>
      <c r="P37" s="155">
        <v>167</v>
      </c>
      <c r="Q37" s="155">
        <v>300</v>
      </c>
      <c r="R37" s="1016"/>
      <c r="S37" s="2"/>
    </row>
    <row r="38" spans="1:19" ht="12" customHeight="1" x14ac:dyDescent="0.2">
      <c r="A38" s="2"/>
      <c r="B38" s="215"/>
      <c r="C38" s="441"/>
      <c r="D38" s="430" t="s">
        <v>131</v>
      </c>
      <c r="E38" s="155">
        <v>330</v>
      </c>
      <c r="F38" s="155">
        <v>235</v>
      </c>
      <c r="G38" s="155">
        <v>170</v>
      </c>
      <c r="H38" s="155">
        <v>294</v>
      </c>
      <c r="I38" s="155">
        <v>223</v>
      </c>
      <c r="J38" s="155">
        <v>265</v>
      </c>
      <c r="K38" s="155">
        <v>265</v>
      </c>
      <c r="L38" s="155">
        <v>310</v>
      </c>
      <c r="M38" s="155">
        <v>315</v>
      </c>
      <c r="N38" s="155">
        <v>262</v>
      </c>
      <c r="O38" s="155">
        <v>234</v>
      </c>
      <c r="P38" s="155">
        <v>187</v>
      </c>
      <c r="Q38" s="155">
        <v>315</v>
      </c>
      <c r="R38" s="1016"/>
      <c r="S38" s="2"/>
    </row>
    <row r="39" spans="1:19" ht="15" customHeight="1" x14ac:dyDescent="0.2">
      <c r="A39" s="2"/>
      <c r="B39" s="215"/>
      <c r="C39" s="441"/>
      <c r="D39" s="436" t="s">
        <v>333</v>
      </c>
      <c r="E39" s="155">
        <v>1108</v>
      </c>
      <c r="F39" s="155">
        <v>1212</v>
      </c>
      <c r="G39" s="155">
        <v>1023</v>
      </c>
      <c r="H39" s="155">
        <v>1086</v>
      </c>
      <c r="I39" s="155">
        <v>519</v>
      </c>
      <c r="J39" s="155">
        <v>658</v>
      </c>
      <c r="K39" s="155">
        <v>843</v>
      </c>
      <c r="L39" s="155">
        <v>964</v>
      </c>
      <c r="M39" s="155">
        <v>442</v>
      </c>
      <c r="N39" s="155">
        <v>295</v>
      </c>
      <c r="O39" s="155">
        <v>374</v>
      </c>
      <c r="P39" s="155">
        <v>325</v>
      </c>
      <c r="Q39" s="155" t="s">
        <v>383</v>
      </c>
      <c r="R39" s="1016"/>
      <c r="S39" s="2"/>
    </row>
    <row r="40" spans="1:19" ht="12" customHeight="1" x14ac:dyDescent="0.2">
      <c r="A40" s="2"/>
      <c r="B40" s="215"/>
      <c r="C40" s="441"/>
      <c r="D40" s="436" t="s">
        <v>214</v>
      </c>
      <c r="E40" s="155">
        <v>4226</v>
      </c>
      <c r="F40" s="155">
        <v>2824</v>
      </c>
      <c r="G40" s="155">
        <v>1588</v>
      </c>
      <c r="H40" s="155">
        <v>3694</v>
      </c>
      <c r="I40" s="155">
        <v>2946</v>
      </c>
      <c r="J40" s="155">
        <v>4005</v>
      </c>
      <c r="K40" s="155">
        <v>2729</v>
      </c>
      <c r="L40" s="155">
        <v>3306</v>
      </c>
      <c r="M40" s="155">
        <v>3287</v>
      </c>
      <c r="N40" s="155">
        <v>2776</v>
      </c>
      <c r="O40" s="155">
        <v>2227</v>
      </c>
      <c r="P40" s="155">
        <v>3133</v>
      </c>
      <c r="Q40" s="155" t="s">
        <v>383</v>
      </c>
      <c r="R40" s="1016"/>
      <c r="S40" s="2"/>
    </row>
    <row r="41" spans="1:19" ht="12" customHeight="1" x14ac:dyDescent="0.2">
      <c r="A41" s="2"/>
      <c r="B41" s="215"/>
      <c r="C41" s="441"/>
      <c r="D41" s="436" t="s">
        <v>162</v>
      </c>
      <c r="E41" s="155">
        <v>9733</v>
      </c>
      <c r="F41" s="155">
        <v>6197</v>
      </c>
      <c r="G41" s="155">
        <v>4373</v>
      </c>
      <c r="H41" s="155">
        <v>8518</v>
      </c>
      <c r="I41" s="155">
        <v>7412</v>
      </c>
      <c r="J41" s="155">
        <v>10366</v>
      </c>
      <c r="K41" s="155">
        <v>7411</v>
      </c>
      <c r="L41" s="155">
        <v>8587</v>
      </c>
      <c r="M41" s="155">
        <v>8664</v>
      </c>
      <c r="N41" s="155">
        <v>6809</v>
      </c>
      <c r="O41" s="155">
        <v>7810</v>
      </c>
      <c r="P41" s="155">
        <v>8606</v>
      </c>
      <c r="Q41" s="155" t="s">
        <v>383</v>
      </c>
      <c r="R41" s="1016"/>
      <c r="S41" s="2"/>
    </row>
    <row r="42" spans="1:19" ht="11.25" customHeight="1" x14ac:dyDescent="0.2">
      <c r="A42" s="2"/>
      <c r="B42" s="215"/>
      <c r="C42" s="441"/>
      <c r="D42" s="436" t="s">
        <v>215</v>
      </c>
      <c r="E42" s="712">
        <v>1</v>
      </c>
      <c r="F42" s="712">
        <v>0</v>
      </c>
      <c r="G42" s="712">
        <v>0</v>
      </c>
      <c r="H42" s="712">
        <v>0</v>
      </c>
      <c r="I42" s="712">
        <v>0</v>
      </c>
      <c r="J42" s="712">
        <v>1</v>
      </c>
      <c r="K42" s="712">
        <v>0</v>
      </c>
      <c r="L42" s="712">
        <v>0</v>
      </c>
      <c r="M42" s="712">
        <v>0</v>
      </c>
      <c r="N42" s="712">
        <v>0</v>
      </c>
      <c r="O42" s="712">
        <v>0</v>
      </c>
      <c r="P42" s="712">
        <v>0</v>
      </c>
      <c r="Q42" s="712" t="s">
        <v>383</v>
      </c>
      <c r="R42" s="1016"/>
      <c r="S42" s="2"/>
    </row>
    <row r="43" spans="1:19" ht="15" customHeight="1" x14ac:dyDescent="0.2">
      <c r="A43" s="2"/>
      <c r="B43" s="215"/>
      <c r="C43" s="1067" t="s">
        <v>286</v>
      </c>
      <c r="D43" s="1067"/>
      <c r="E43" s="146"/>
      <c r="F43" s="155"/>
      <c r="G43" s="155"/>
      <c r="H43" s="155"/>
      <c r="I43" s="155"/>
      <c r="J43" s="155"/>
      <c r="K43" s="155"/>
      <c r="L43" s="155"/>
      <c r="M43" s="155"/>
      <c r="N43" s="155"/>
      <c r="O43" s="155"/>
      <c r="P43" s="155"/>
      <c r="Q43" s="155"/>
      <c r="R43" s="1016"/>
      <c r="S43" s="2"/>
    </row>
    <row r="44" spans="1:19" ht="12" customHeight="1" x14ac:dyDescent="0.2">
      <c r="A44" s="2"/>
      <c r="B44" s="215"/>
      <c r="C44" s="441"/>
      <c r="D44" s="665" t="s">
        <v>663</v>
      </c>
      <c r="E44" s="155">
        <v>1770</v>
      </c>
      <c r="F44" s="155">
        <v>1340</v>
      </c>
      <c r="G44" s="155">
        <v>824</v>
      </c>
      <c r="H44" s="155">
        <v>2239</v>
      </c>
      <c r="I44" s="155">
        <v>1511</v>
      </c>
      <c r="J44" s="155">
        <v>1717</v>
      </c>
      <c r="K44" s="155">
        <v>1504</v>
      </c>
      <c r="L44" s="155">
        <v>1895</v>
      </c>
      <c r="M44" s="155">
        <v>1644</v>
      </c>
      <c r="N44" s="155">
        <v>1408</v>
      </c>
      <c r="O44" s="155">
        <v>2373</v>
      </c>
      <c r="P44" s="155">
        <v>1716</v>
      </c>
      <c r="Q44" s="155" t="s">
        <v>383</v>
      </c>
      <c r="R44" s="1016"/>
      <c r="S44" s="2"/>
    </row>
    <row r="45" spans="1:19" ht="12" customHeight="1" x14ac:dyDescent="0.2">
      <c r="A45" s="2"/>
      <c r="B45" s="215"/>
      <c r="C45" s="441"/>
      <c r="D45" s="665" t="s">
        <v>666</v>
      </c>
      <c r="E45" s="155">
        <v>443</v>
      </c>
      <c r="F45" s="155">
        <v>239</v>
      </c>
      <c r="G45" s="155">
        <v>217</v>
      </c>
      <c r="H45" s="155">
        <v>570</v>
      </c>
      <c r="I45" s="155">
        <v>407</v>
      </c>
      <c r="J45" s="155">
        <v>549</v>
      </c>
      <c r="K45" s="155">
        <v>440</v>
      </c>
      <c r="L45" s="155">
        <v>491</v>
      </c>
      <c r="M45" s="155">
        <v>433</v>
      </c>
      <c r="N45" s="155">
        <v>334</v>
      </c>
      <c r="O45" s="155">
        <v>275</v>
      </c>
      <c r="P45" s="155">
        <v>1582</v>
      </c>
      <c r="Q45" s="155" t="s">
        <v>383</v>
      </c>
      <c r="R45" s="1016"/>
      <c r="S45" s="2"/>
    </row>
    <row r="46" spans="1:19" ht="12" customHeight="1" x14ac:dyDescent="0.2">
      <c r="A46" s="2"/>
      <c r="B46" s="215"/>
      <c r="C46" s="441"/>
      <c r="D46" s="665" t="s">
        <v>667</v>
      </c>
      <c r="E46" s="155">
        <v>1062</v>
      </c>
      <c r="F46" s="155">
        <v>614</v>
      </c>
      <c r="G46" s="155">
        <v>415</v>
      </c>
      <c r="H46" s="155">
        <v>819</v>
      </c>
      <c r="I46" s="155">
        <v>1126</v>
      </c>
      <c r="J46" s="155">
        <v>1525</v>
      </c>
      <c r="K46" s="155">
        <v>1077</v>
      </c>
      <c r="L46" s="155">
        <v>1069</v>
      </c>
      <c r="M46" s="155">
        <v>1071</v>
      </c>
      <c r="N46" s="155">
        <v>656</v>
      </c>
      <c r="O46" s="155">
        <v>614</v>
      </c>
      <c r="P46" s="155">
        <v>959</v>
      </c>
      <c r="Q46" s="155" t="s">
        <v>383</v>
      </c>
      <c r="R46" s="1016"/>
      <c r="S46" s="2"/>
    </row>
    <row r="47" spans="1:19" ht="12" customHeight="1" x14ac:dyDescent="0.2">
      <c r="A47" s="2"/>
      <c r="B47" s="215"/>
      <c r="C47" s="441"/>
      <c r="D47" s="665" t="s">
        <v>662</v>
      </c>
      <c r="E47" s="155">
        <v>1087</v>
      </c>
      <c r="F47" s="155">
        <v>714</v>
      </c>
      <c r="G47" s="155">
        <v>494</v>
      </c>
      <c r="H47" s="155">
        <v>594</v>
      </c>
      <c r="I47" s="155">
        <v>609</v>
      </c>
      <c r="J47" s="155">
        <v>921</v>
      </c>
      <c r="K47" s="155">
        <v>665</v>
      </c>
      <c r="L47" s="155">
        <v>1000</v>
      </c>
      <c r="M47" s="155">
        <v>928</v>
      </c>
      <c r="N47" s="155">
        <v>710</v>
      </c>
      <c r="O47" s="155">
        <v>685</v>
      </c>
      <c r="P47" s="155">
        <v>728</v>
      </c>
      <c r="Q47" s="155" t="s">
        <v>383</v>
      </c>
      <c r="R47" s="1016"/>
      <c r="S47" s="2"/>
    </row>
    <row r="48" spans="1:19" ht="12" customHeight="1" x14ac:dyDescent="0.2">
      <c r="A48" s="2"/>
      <c r="B48" s="215"/>
      <c r="C48" s="441"/>
      <c r="D48" s="665" t="s">
        <v>668</v>
      </c>
      <c r="E48" s="155">
        <v>1155</v>
      </c>
      <c r="F48" s="155">
        <v>561</v>
      </c>
      <c r="G48" s="155">
        <v>299</v>
      </c>
      <c r="H48" s="155">
        <v>989</v>
      </c>
      <c r="I48" s="155">
        <v>647</v>
      </c>
      <c r="J48" s="155">
        <v>818</v>
      </c>
      <c r="K48" s="155">
        <v>647</v>
      </c>
      <c r="L48" s="155">
        <v>736</v>
      </c>
      <c r="M48" s="155">
        <v>593</v>
      </c>
      <c r="N48" s="155">
        <v>742</v>
      </c>
      <c r="O48" s="155">
        <v>464</v>
      </c>
      <c r="P48" s="155">
        <v>690</v>
      </c>
      <c r="Q48" s="155" t="s">
        <v>383</v>
      </c>
      <c r="R48" s="1016"/>
      <c r="S48" s="2"/>
    </row>
    <row r="49" spans="1:22" ht="15" customHeight="1" x14ac:dyDescent="0.2">
      <c r="A49" s="2"/>
      <c r="B49" s="215"/>
      <c r="C49" s="1548" t="s">
        <v>217</v>
      </c>
      <c r="D49" s="1548"/>
      <c r="E49" s="439">
        <v>28.05175463092246</v>
      </c>
      <c r="F49" s="439">
        <v>17.989241262921034</v>
      </c>
      <c r="G49" s="439">
        <v>17.059527589828768</v>
      </c>
      <c r="H49" s="439">
        <v>23.979803444234062</v>
      </c>
      <c r="I49" s="439">
        <v>26.390236801242235</v>
      </c>
      <c r="J49" s="439">
        <v>35.240328253223922</v>
      </c>
      <c r="K49" s="439">
        <v>27.503568477199309</v>
      </c>
      <c r="L49" s="439">
        <v>33.376599776745152</v>
      </c>
      <c r="M49" s="439">
        <v>32.054730743365582</v>
      </c>
      <c r="N49" s="439">
        <v>24.764387407258873</v>
      </c>
      <c r="O49" s="439">
        <v>25.474075705302308</v>
      </c>
      <c r="P49" s="439">
        <v>22.390081847033276</v>
      </c>
      <c r="Q49" s="439">
        <f>+Q31/Q8*100</f>
        <v>24.354278556924069</v>
      </c>
      <c r="R49" s="1016"/>
      <c r="S49" s="2"/>
    </row>
    <row r="50" spans="1:22" ht="11.25" customHeight="1" thickBot="1" x14ac:dyDescent="0.25">
      <c r="A50" s="2"/>
      <c r="B50" s="215"/>
      <c r="C50" s="522"/>
      <c r="D50" s="1068"/>
      <c r="E50" s="657"/>
      <c r="F50" s="657"/>
      <c r="G50" s="657"/>
      <c r="H50" s="657"/>
      <c r="I50" s="657"/>
      <c r="J50" s="657"/>
      <c r="K50" s="657"/>
      <c r="L50" s="657"/>
      <c r="M50" s="657"/>
      <c r="N50" s="657"/>
      <c r="O50" s="657"/>
      <c r="P50" s="501"/>
      <c r="Q50" s="501"/>
      <c r="R50" s="1016"/>
      <c r="S50" s="2"/>
    </row>
    <row r="51" spans="1:22" s="7" customFormat="1" ht="13.5" customHeight="1" thickBot="1" x14ac:dyDescent="0.25">
      <c r="A51" s="6"/>
      <c r="B51" s="214"/>
      <c r="C51" s="363" t="s">
        <v>218</v>
      </c>
      <c r="D51" s="503"/>
      <c r="E51" s="519"/>
      <c r="F51" s="519"/>
      <c r="G51" s="519"/>
      <c r="H51" s="519"/>
      <c r="I51" s="519"/>
      <c r="J51" s="519"/>
      <c r="K51" s="519"/>
      <c r="L51" s="519"/>
      <c r="M51" s="519"/>
      <c r="N51" s="519"/>
      <c r="O51" s="519"/>
      <c r="P51" s="519"/>
      <c r="Q51" s="520"/>
      <c r="R51" s="1016"/>
      <c r="S51" s="6"/>
    </row>
    <row r="52" spans="1:22" ht="9.75" customHeight="1" x14ac:dyDescent="0.2">
      <c r="A52" s="2"/>
      <c r="B52" s="215"/>
      <c r="C52" s="573" t="s">
        <v>78</v>
      </c>
      <c r="D52" s="523"/>
      <c r="E52" s="518"/>
      <c r="F52" s="518"/>
      <c r="G52" s="518"/>
      <c r="H52" s="518"/>
      <c r="I52" s="518"/>
      <c r="J52" s="518"/>
      <c r="K52" s="518"/>
      <c r="L52" s="518"/>
      <c r="M52" s="518"/>
      <c r="N52" s="518"/>
      <c r="O52" s="518"/>
      <c r="P52" s="521"/>
      <c r="Q52" s="521"/>
      <c r="R52" s="1016"/>
      <c r="S52" s="2"/>
    </row>
    <row r="53" spans="1:22" ht="15" customHeight="1" x14ac:dyDescent="0.2">
      <c r="A53" s="2"/>
      <c r="B53" s="215"/>
      <c r="C53" s="1548" t="s">
        <v>68</v>
      </c>
      <c r="D53" s="1548"/>
      <c r="E53" s="505">
        <v>7718</v>
      </c>
      <c r="F53" s="505">
        <v>7407</v>
      </c>
      <c r="G53" s="505">
        <v>5263</v>
      </c>
      <c r="H53" s="505">
        <v>7928</v>
      </c>
      <c r="I53" s="505">
        <v>6767</v>
      </c>
      <c r="J53" s="505">
        <v>8774</v>
      </c>
      <c r="K53" s="505">
        <v>8125</v>
      </c>
      <c r="L53" s="505">
        <v>8169</v>
      </c>
      <c r="M53" s="505">
        <v>7218</v>
      </c>
      <c r="N53" s="505">
        <v>6480</v>
      </c>
      <c r="O53" s="505">
        <v>7022</v>
      </c>
      <c r="P53" s="505">
        <v>8298</v>
      </c>
      <c r="Q53" s="505">
        <v>7709</v>
      </c>
      <c r="R53" s="1016"/>
      <c r="S53" s="2"/>
    </row>
    <row r="54" spans="1:22" ht="11.25" customHeight="1" x14ac:dyDescent="0.2">
      <c r="A54" s="2"/>
      <c r="B54" s="215"/>
      <c r="C54" s="441"/>
      <c r="D54" s="92" t="s">
        <v>333</v>
      </c>
      <c r="E54" s="174">
        <v>243</v>
      </c>
      <c r="F54" s="174">
        <v>626</v>
      </c>
      <c r="G54" s="174">
        <v>193</v>
      </c>
      <c r="H54" s="155">
        <v>418</v>
      </c>
      <c r="I54" s="155">
        <v>267</v>
      </c>
      <c r="J54" s="155">
        <v>301</v>
      </c>
      <c r="K54" s="155">
        <v>452</v>
      </c>
      <c r="L54" s="155">
        <v>829</v>
      </c>
      <c r="M54" s="155">
        <v>288</v>
      </c>
      <c r="N54" s="155">
        <v>208</v>
      </c>
      <c r="O54" s="155">
        <v>211</v>
      </c>
      <c r="P54" s="155">
        <v>225</v>
      </c>
      <c r="Q54" s="155" t="s">
        <v>383</v>
      </c>
      <c r="R54" s="1016"/>
      <c r="S54" s="2"/>
    </row>
    <row r="55" spans="1:22" ht="11.25" customHeight="1" x14ac:dyDescent="0.2">
      <c r="A55" s="2"/>
      <c r="B55" s="215"/>
      <c r="C55" s="441"/>
      <c r="D55" s="92" t="s">
        <v>214</v>
      </c>
      <c r="E55" s="174">
        <v>2314</v>
      </c>
      <c r="F55" s="174">
        <v>2095</v>
      </c>
      <c r="G55" s="174">
        <v>1327</v>
      </c>
      <c r="H55" s="155">
        <v>1863</v>
      </c>
      <c r="I55" s="155">
        <v>1733</v>
      </c>
      <c r="J55" s="155">
        <v>2377</v>
      </c>
      <c r="K55" s="155">
        <v>1924</v>
      </c>
      <c r="L55" s="155">
        <v>1867</v>
      </c>
      <c r="M55" s="155">
        <v>1775</v>
      </c>
      <c r="N55" s="155">
        <v>1575</v>
      </c>
      <c r="O55" s="155">
        <v>1429</v>
      </c>
      <c r="P55" s="155">
        <v>1751</v>
      </c>
      <c r="Q55" s="155" t="s">
        <v>383</v>
      </c>
      <c r="R55" s="1016"/>
      <c r="S55" s="2"/>
    </row>
    <row r="56" spans="1:22" ht="11.25" customHeight="1" x14ac:dyDescent="0.2">
      <c r="A56" s="2"/>
      <c r="B56" s="215"/>
      <c r="C56" s="441"/>
      <c r="D56" s="92" t="s">
        <v>162</v>
      </c>
      <c r="E56" s="174">
        <v>5161</v>
      </c>
      <c r="F56" s="174">
        <v>4684</v>
      </c>
      <c r="G56" s="174">
        <v>3743</v>
      </c>
      <c r="H56" s="155">
        <v>5646</v>
      </c>
      <c r="I56" s="155">
        <v>4767</v>
      </c>
      <c r="J56" s="155">
        <v>6096</v>
      </c>
      <c r="K56" s="155">
        <v>5749</v>
      </c>
      <c r="L56" s="155">
        <v>5473</v>
      </c>
      <c r="M56" s="155">
        <v>5155</v>
      </c>
      <c r="N56" s="155">
        <v>4697</v>
      </c>
      <c r="O56" s="155">
        <v>5382</v>
      </c>
      <c r="P56" s="155">
        <v>6322</v>
      </c>
      <c r="Q56" s="155" t="s">
        <v>383</v>
      </c>
      <c r="R56" s="1016"/>
      <c r="S56" s="2"/>
    </row>
    <row r="57" spans="1:22" ht="11.25" customHeight="1" x14ac:dyDescent="0.2">
      <c r="A57" s="2"/>
      <c r="B57" s="215"/>
      <c r="C57" s="441"/>
      <c r="D57" s="92" t="s">
        <v>215</v>
      </c>
      <c r="E57" s="712">
        <v>0</v>
      </c>
      <c r="F57" s="712">
        <v>2</v>
      </c>
      <c r="G57" s="712">
        <v>0</v>
      </c>
      <c r="H57" s="712">
        <v>1</v>
      </c>
      <c r="I57" s="712">
        <v>0</v>
      </c>
      <c r="J57" s="712">
        <v>0</v>
      </c>
      <c r="K57" s="712">
        <v>0</v>
      </c>
      <c r="L57" s="712">
        <v>0</v>
      </c>
      <c r="M57" s="712">
        <v>0</v>
      </c>
      <c r="N57" s="712">
        <v>0</v>
      </c>
      <c r="O57" s="712">
        <v>0</v>
      </c>
      <c r="P57" s="712">
        <v>0</v>
      </c>
      <c r="Q57" s="712" t="s">
        <v>383</v>
      </c>
      <c r="R57" s="1016"/>
      <c r="S57" s="2"/>
      <c r="V57" s="500"/>
    </row>
    <row r="58" spans="1:22" ht="12.75" hidden="1" customHeight="1" x14ac:dyDescent="0.2">
      <c r="A58" s="2"/>
      <c r="B58" s="215"/>
      <c r="C58" s="441"/>
      <c r="D58" s="195" t="s">
        <v>186</v>
      </c>
      <c r="E58" s="155">
        <v>2270</v>
      </c>
      <c r="F58" s="155">
        <v>2594</v>
      </c>
      <c r="G58" s="155">
        <v>1638</v>
      </c>
      <c r="H58" s="155">
        <v>2409</v>
      </c>
      <c r="I58" s="155">
        <v>2045</v>
      </c>
      <c r="J58" s="155">
        <v>2626</v>
      </c>
      <c r="K58" s="155">
        <v>2434</v>
      </c>
      <c r="L58" s="155">
        <v>2636</v>
      </c>
      <c r="M58" s="155">
        <v>2402</v>
      </c>
      <c r="N58" s="155">
        <v>2204</v>
      </c>
      <c r="O58" s="155">
        <v>1707</v>
      </c>
      <c r="P58" s="155">
        <v>3086</v>
      </c>
      <c r="Q58" s="155">
        <v>2648</v>
      </c>
      <c r="R58" s="1016"/>
      <c r="S58" s="2"/>
    </row>
    <row r="59" spans="1:22" ht="12.75" hidden="1" customHeight="1" x14ac:dyDescent="0.2">
      <c r="A59" s="2"/>
      <c r="B59" s="215"/>
      <c r="C59" s="441"/>
      <c r="D59" s="195" t="s">
        <v>187</v>
      </c>
      <c r="E59" s="155">
        <v>2623</v>
      </c>
      <c r="F59" s="155">
        <v>2064</v>
      </c>
      <c r="G59" s="155">
        <v>1716</v>
      </c>
      <c r="H59" s="155">
        <v>3204</v>
      </c>
      <c r="I59" s="155">
        <v>2211</v>
      </c>
      <c r="J59" s="155">
        <v>2738</v>
      </c>
      <c r="K59" s="155">
        <v>2670</v>
      </c>
      <c r="L59" s="155">
        <v>2828</v>
      </c>
      <c r="M59" s="155">
        <v>2401</v>
      </c>
      <c r="N59" s="155">
        <v>2238</v>
      </c>
      <c r="O59" s="155">
        <v>2891</v>
      </c>
      <c r="P59" s="155">
        <v>3134</v>
      </c>
      <c r="Q59" s="155" t="s">
        <v>383</v>
      </c>
      <c r="R59" s="1016"/>
      <c r="S59" s="2"/>
    </row>
    <row r="60" spans="1:22" ht="12.75" hidden="1" customHeight="1" x14ac:dyDescent="0.2">
      <c r="A60" s="2"/>
      <c r="B60" s="215"/>
      <c r="C60" s="441"/>
      <c r="D60" s="195" t="s">
        <v>59</v>
      </c>
      <c r="E60" s="155">
        <v>1347</v>
      </c>
      <c r="F60" s="155">
        <v>1129</v>
      </c>
      <c r="G60" s="155">
        <v>1069</v>
      </c>
      <c r="H60" s="155">
        <v>1104</v>
      </c>
      <c r="I60" s="155">
        <v>750</v>
      </c>
      <c r="J60" s="155">
        <v>835</v>
      </c>
      <c r="K60" s="155">
        <v>804</v>
      </c>
      <c r="L60" s="155">
        <v>849</v>
      </c>
      <c r="M60" s="155">
        <v>897</v>
      </c>
      <c r="N60" s="155">
        <v>845</v>
      </c>
      <c r="O60" s="155">
        <v>1193</v>
      </c>
      <c r="P60" s="155">
        <v>1053</v>
      </c>
      <c r="Q60" s="155" t="s">
        <v>383</v>
      </c>
      <c r="R60" s="1016"/>
      <c r="S60" s="2"/>
    </row>
    <row r="61" spans="1:22" ht="12.75" hidden="1" customHeight="1" x14ac:dyDescent="0.2">
      <c r="A61" s="2"/>
      <c r="B61" s="215"/>
      <c r="C61" s="441"/>
      <c r="D61" s="195" t="s">
        <v>189</v>
      </c>
      <c r="E61" s="155">
        <v>920</v>
      </c>
      <c r="F61" s="155">
        <v>1056</v>
      </c>
      <c r="G61" s="155">
        <v>421</v>
      </c>
      <c r="H61" s="155">
        <v>660</v>
      </c>
      <c r="I61" s="155">
        <v>638</v>
      </c>
      <c r="J61" s="155">
        <v>645</v>
      </c>
      <c r="K61" s="155">
        <v>738</v>
      </c>
      <c r="L61" s="155">
        <v>747</v>
      </c>
      <c r="M61" s="155">
        <v>670</v>
      </c>
      <c r="N61" s="155">
        <v>504</v>
      </c>
      <c r="O61" s="155">
        <v>787</v>
      </c>
      <c r="P61" s="155">
        <v>596</v>
      </c>
      <c r="Q61" s="155" t="s">
        <v>383</v>
      </c>
      <c r="R61" s="1016"/>
      <c r="S61" s="2"/>
    </row>
    <row r="62" spans="1:22" ht="12.75" hidden="1" customHeight="1" x14ac:dyDescent="0.2">
      <c r="A62" s="2"/>
      <c r="B62" s="215"/>
      <c r="C62" s="441"/>
      <c r="D62" s="195" t="s">
        <v>190</v>
      </c>
      <c r="E62" s="155">
        <v>269</v>
      </c>
      <c r="F62" s="155">
        <v>296</v>
      </c>
      <c r="G62" s="155">
        <v>217</v>
      </c>
      <c r="H62" s="155">
        <v>256</v>
      </c>
      <c r="I62" s="155">
        <v>860</v>
      </c>
      <c r="J62" s="155">
        <v>1568</v>
      </c>
      <c r="K62" s="155">
        <v>1105</v>
      </c>
      <c r="L62" s="155">
        <v>736</v>
      </c>
      <c r="M62" s="155">
        <v>468</v>
      </c>
      <c r="N62" s="155">
        <v>278</v>
      </c>
      <c r="O62" s="155">
        <v>183</v>
      </c>
      <c r="P62" s="155">
        <v>195</v>
      </c>
      <c r="Q62" s="155">
        <v>156</v>
      </c>
      <c r="R62" s="1016"/>
      <c r="S62" s="2"/>
    </row>
    <row r="63" spans="1:22" ht="12.75" hidden="1" customHeight="1" x14ac:dyDescent="0.2">
      <c r="A63" s="2"/>
      <c r="B63" s="215"/>
      <c r="C63" s="441"/>
      <c r="D63" s="195" t="s">
        <v>130</v>
      </c>
      <c r="E63" s="155">
        <v>127</v>
      </c>
      <c r="F63" s="155">
        <v>103</v>
      </c>
      <c r="G63" s="155">
        <v>71</v>
      </c>
      <c r="H63" s="155">
        <v>153</v>
      </c>
      <c r="I63" s="155">
        <v>102</v>
      </c>
      <c r="J63" s="155">
        <v>195</v>
      </c>
      <c r="K63" s="155">
        <v>174</v>
      </c>
      <c r="L63" s="155">
        <v>163</v>
      </c>
      <c r="M63" s="155">
        <v>169</v>
      </c>
      <c r="N63" s="155">
        <v>216</v>
      </c>
      <c r="O63" s="155">
        <v>125</v>
      </c>
      <c r="P63" s="155">
        <v>134</v>
      </c>
      <c r="Q63" s="155">
        <v>188</v>
      </c>
      <c r="R63" s="1016"/>
      <c r="S63" s="2"/>
    </row>
    <row r="64" spans="1:22" ht="12.75" hidden="1" customHeight="1" x14ac:dyDescent="0.2">
      <c r="A64" s="2"/>
      <c r="B64" s="215"/>
      <c r="C64" s="441"/>
      <c r="D64" s="195" t="s">
        <v>131</v>
      </c>
      <c r="E64" s="155">
        <v>162</v>
      </c>
      <c r="F64" s="155">
        <v>165</v>
      </c>
      <c r="G64" s="155">
        <v>131</v>
      </c>
      <c r="H64" s="155">
        <v>142</v>
      </c>
      <c r="I64" s="155">
        <v>161</v>
      </c>
      <c r="J64" s="155">
        <v>167</v>
      </c>
      <c r="K64" s="155">
        <v>200</v>
      </c>
      <c r="L64" s="155">
        <v>210</v>
      </c>
      <c r="M64" s="155">
        <v>211</v>
      </c>
      <c r="N64" s="155">
        <v>195</v>
      </c>
      <c r="O64" s="155">
        <v>136</v>
      </c>
      <c r="P64" s="155">
        <v>100</v>
      </c>
      <c r="Q64" s="155">
        <v>160</v>
      </c>
      <c r="R64" s="1016"/>
      <c r="S64" s="2"/>
    </row>
    <row r="65" spans="1:19" ht="15" customHeight="1" x14ac:dyDescent="0.2">
      <c r="A65" s="2"/>
      <c r="B65" s="215"/>
      <c r="C65" s="1548" t="s">
        <v>219</v>
      </c>
      <c r="D65" s="1548"/>
      <c r="E65" s="439">
        <v>51.22113087337403</v>
      </c>
      <c r="F65" s="439">
        <v>72.383465259454709</v>
      </c>
      <c r="G65" s="439">
        <v>75.357961053837343</v>
      </c>
      <c r="H65" s="439">
        <v>59.617987667318395</v>
      </c>
      <c r="I65" s="439">
        <v>62.213845729521012</v>
      </c>
      <c r="J65" s="439">
        <v>58.37658017298736</v>
      </c>
      <c r="K65" s="439">
        <v>73.977965947373221</v>
      </c>
      <c r="L65" s="439">
        <v>63.537372637473752</v>
      </c>
      <c r="M65" s="439">
        <v>58.242556281771975</v>
      </c>
      <c r="N65" s="439">
        <v>65.587044534412954</v>
      </c>
      <c r="O65" s="439">
        <v>67.447891653059273</v>
      </c>
      <c r="P65" s="439">
        <v>68.783156498673733</v>
      </c>
      <c r="Q65" s="439">
        <f>+Q53/Q31*100</f>
        <v>60.07169017377074</v>
      </c>
      <c r="R65" s="1016"/>
      <c r="S65" s="2"/>
    </row>
    <row r="66" spans="1:19" ht="11.25" customHeight="1" x14ac:dyDescent="0.2">
      <c r="A66" s="2"/>
      <c r="B66" s="215"/>
      <c r="C66" s="441"/>
      <c r="D66" s="430" t="s">
        <v>186</v>
      </c>
      <c r="E66" s="175">
        <v>52.655996288564133</v>
      </c>
      <c r="F66" s="175">
        <v>90.446304044630395</v>
      </c>
      <c r="G66" s="175">
        <v>93.227091633466131</v>
      </c>
      <c r="H66" s="175">
        <v>66.528583264291626</v>
      </c>
      <c r="I66" s="175">
        <v>72.466335931963144</v>
      </c>
      <c r="J66" s="175">
        <v>63.970767356881851</v>
      </c>
      <c r="K66" s="175">
        <v>89.584100110415903</v>
      </c>
      <c r="L66" s="175">
        <v>78.21958456973293</v>
      </c>
      <c r="M66" s="175">
        <v>67.795653401072542</v>
      </c>
      <c r="N66" s="175">
        <v>83.29554043839758</v>
      </c>
      <c r="O66" s="175">
        <v>76.926543488057689</v>
      </c>
      <c r="P66" s="175">
        <v>79.454170957775489</v>
      </c>
      <c r="Q66" s="175">
        <f>+Q58/Q32*100</f>
        <v>73.12896989781828</v>
      </c>
      <c r="R66" s="1016"/>
      <c r="S66" s="147"/>
    </row>
    <row r="67" spans="1:19" ht="11.25" customHeight="1" x14ac:dyDescent="0.2">
      <c r="A67" s="2"/>
      <c r="B67" s="215"/>
      <c r="C67" s="441"/>
      <c r="D67" s="430" t="s">
        <v>187</v>
      </c>
      <c r="E67" s="175">
        <v>63.757899854156541</v>
      </c>
      <c r="F67" s="175">
        <v>72.167832167832174</v>
      </c>
      <c r="G67" s="175">
        <v>81.019830028328613</v>
      </c>
      <c r="H67" s="175">
        <v>69.380684278908618</v>
      </c>
      <c r="I67" s="175">
        <v>62.9735118199943</v>
      </c>
      <c r="J67" s="175">
        <v>59.482945904844662</v>
      </c>
      <c r="K67" s="175">
        <v>73.150684931506845</v>
      </c>
      <c r="L67" s="175">
        <v>66.291608063759966</v>
      </c>
      <c r="M67" s="175">
        <v>59.108813392417524</v>
      </c>
      <c r="N67" s="175">
        <v>68.988902589395806</v>
      </c>
      <c r="O67" s="175">
        <v>66.797597042513871</v>
      </c>
      <c r="P67" s="175">
        <v>72.512725590004621</v>
      </c>
      <c r="Q67" s="175" t="s">
        <v>383</v>
      </c>
      <c r="R67" s="1016"/>
      <c r="S67" s="147"/>
    </row>
    <row r="68" spans="1:19" ht="11.25" customHeight="1" x14ac:dyDescent="0.2">
      <c r="A68" s="2"/>
      <c r="B68" s="215"/>
      <c r="C68" s="441"/>
      <c r="D68" s="430" t="s">
        <v>654</v>
      </c>
      <c r="E68" s="175">
        <v>49.232456140350877</v>
      </c>
      <c r="F68" s="175">
        <v>60.181236673773988</v>
      </c>
      <c r="G68" s="175">
        <v>86.140209508460913</v>
      </c>
      <c r="H68" s="175">
        <v>54.011741682974559</v>
      </c>
      <c r="I68" s="175">
        <v>49.668874172185426</v>
      </c>
      <c r="J68" s="175">
        <v>35.291631445477599</v>
      </c>
      <c r="K68" s="175">
        <v>52.480417754569189</v>
      </c>
      <c r="L68" s="175">
        <v>44.172736732570236</v>
      </c>
      <c r="M68" s="175">
        <v>38.056851930420024</v>
      </c>
      <c r="N68" s="175">
        <v>37.892376681614351</v>
      </c>
      <c r="O68" s="175">
        <v>60.131048387096776</v>
      </c>
      <c r="P68" s="175">
        <v>47.690217391304344</v>
      </c>
      <c r="Q68" s="175" t="s">
        <v>383</v>
      </c>
      <c r="R68" s="1016"/>
      <c r="S68" s="147"/>
    </row>
    <row r="69" spans="1:19" ht="11.25" customHeight="1" x14ac:dyDescent="0.2">
      <c r="A69" s="2"/>
      <c r="B69" s="215"/>
      <c r="C69" s="441"/>
      <c r="D69" s="430" t="s">
        <v>189</v>
      </c>
      <c r="E69" s="175">
        <v>46.890927624872582</v>
      </c>
      <c r="F69" s="175">
        <v>60.654796094198737</v>
      </c>
      <c r="G69" s="175">
        <v>34.678747940691927</v>
      </c>
      <c r="H69" s="175">
        <v>38.483965014577258</v>
      </c>
      <c r="I69" s="175">
        <v>59.293680297397763</v>
      </c>
      <c r="J69" s="175">
        <v>44.60580912863071</v>
      </c>
      <c r="K69" s="175">
        <v>59.468170829975833</v>
      </c>
      <c r="L69" s="175">
        <v>46.922110552763819</v>
      </c>
      <c r="M69" s="175">
        <v>54.873054873054869</v>
      </c>
      <c r="N69" s="175">
        <v>63.878326996197721</v>
      </c>
      <c r="O69" s="175">
        <v>69.035087719298247</v>
      </c>
      <c r="P69" s="175">
        <v>64.224137931034491</v>
      </c>
      <c r="Q69" s="175" t="s">
        <v>383</v>
      </c>
      <c r="R69" s="1016"/>
      <c r="S69" s="147"/>
    </row>
    <row r="70" spans="1:19" ht="11.25" customHeight="1" x14ac:dyDescent="0.2">
      <c r="A70" s="2"/>
      <c r="B70" s="215"/>
      <c r="C70" s="441"/>
      <c r="D70" s="430" t="s">
        <v>190</v>
      </c>
      <c r="E70" s="175">
        <v>19.132290184921764</v>
      </c>
      <c r="F70" s="175">
        <v>60.040567951318458</v>
      </c>
      <c r="G70" s="175">
        <v>55.784061696658092</v>
      </c>
      <c r="H70" s="175">
        <v>31.761786600496279</v>
      </c>
      <c r="I70" s="175">
        <v>54.190296156269689</v>
      </c>
      <c r="J70" s="175">
        <v>78.048780487804876</v>
      </c>
      <c r="K70" s="175">
        <v>83.775587566338146</v>
      </c>
      <c r="L70" s="175">
        <v>63.944396177237181</v>
      </c>
      <c r="M70" s="175">
        <v>70.801815431164911</v>
      </c>
      <c r="N70" s="175">
        <v>62.192393736017891</v>
      </c>
      <c r="O70" s="175">
        <v>62.886597938144327</v>
      </c>
      <c r="P70" s="175">
        <v>52.989130434782602</v>
      </c>
      <c r="Q70" s="175">
        <f t="shared" ref="Q70:Q72" si="0">+Q62/Q36*100</f>
        <v>45.086705202312139</v>
      </c>
      <c r="R70" s="1016"/>
      <c r="S70" s="147"/>
    </row>
    <row r="71" spans="1:19" ht="11.25" customHeight="1" x14ac:dyDescent="0.2">
      <c r="A71" s="2"/>
      <c r="B71" s="215"/>
      <c r="C71" s="441"/>
      <c r="D71" s="430" t="s">
        <v>130</v>
      </c>
      <c r="E71" s="175">
        <v>60.765550239234443</v>
      </c>
      <c r="F71" s="175">
        <v>64.375</v>
      </c>
      <c r="G71" s="175">
        <v>74.73684210526315</v>
      </c>
      <c r="H71" s="175">
        <v>76.5</v>
      </c>
      <c r="I71" s="175">
        <v>68.918918918918919</v>
      </c>
      <c r="J71" s="175">
        <v>82.627118644067792</v>
      </c>
      <c r="K71" s="175">
        <v>67.181467181467184</v>
      </c>
      <c r="L71" s="175">
        <v>66.260162601626021</v>
      </c>
      <c r="M71" s="175">
        <v>72.222222222222214</v>
      </c>
      <c r="N71" s="175">
        <v>82.44274809160305</v>
      </c>
      <c r="O71" s="175">
        <v>58.139534883720934</v>
      </c>
      <c r="P71" s="175">
        <v>80.23952095808383</v>
      </c>
      <c r="Q71" s="175">
        <f t="shared" si="0"/>
        <v>62.666666666666671</v>
      </c>
      <c r="R71" s="1016"/>
      <c r="S71" s="147"/>
    </row>
    <row r="72" spans="1:19" ht="11.25" customHeight="1" x14ac:dyDescent="0.2">
      <c r="A72" s="2"/>
      <c r="B72" s="215"/>
      <c r="C72" s="441"/>
      <c r="D72" s="430" t="s">
        <v>131</v>
      </c>
      <c r="E72" s="175">
        <v>49.090909090909093</v>
      </c>
      <c r="F72" s="175">
        <v>70.212765957446805</v>
      </c>
      <c r="G72" s="175">
        <v>77.058823529411768</v>
      </c>
      <c r="H72" s="175">
        <v>48.299319727891152</v>
      </c>
      <c r="I72" s="175">
        <v>72.197309417040358</v>
      </c>
      <c r="J72" s="175">
        <v>63.018867924528301</v>
      </c>
      <c r="K72" s="175">
        <v>75.471698113207552</v>
      </c>
      <c r="L72" s="175">
        <v>67.741935483870961</v>
      </c>
      <c r="M72" s="175">
        <v>66.984126984126974</v>
      </c>
      <c r="N72" s="175">
        <v>74.427480916030532</v>
      </c>
      <c r="O72" s="175">
        <v>58.119658119658126</v>
      </c>
      <c r="P72" s="175">
        <v>53.475935828877006</v>
      </c>
      <c r="Q72" s="175">
        <f t="shared" si="0"/>
        <v>50.793650793650791</v>
      </c>
      <c r="R72" s="1016"/>
      <c r="S72" s="147"/>
    </row>
    <row r="73" spans="1:19" s="500" customFormat="1" ht="20.25" customHeight="1" x14ac:dyDescent="0.2">
      <c r="A73" s="506"/>
      <c r="B73" s="507"/>
      <c r="C73" s="1557" t="s">
        <v>281</v>
      </c>
      <c r="D73" s="1558"/>
      <c r="E73" s="1558"/>
      <c r="F73" s="1558"/>
      <c r="G73" s="1558"/>
      <c r="H73" s="1558"/>
      <c r="I73" s="1558"/>
      <c r="J73" s="1558"/>
      <c r="K73" s="1558"/>
      <c r="L73" s="1558"/>
      <c r="M73" s="1558"/>
      <c r="N73" s="1558"/>
      <c r="O73" s="1558"/>
      <c r="P73" s="1558"/>
      <c r="Q73" s="1558"/>
      <c r="R73" s="509"/>
      <c r="S73" s="147"/>
    </row>
    <row r="74" spans="1:19" s="500" customFormat="1" ht="12.75" customHeight="1" x14ac:dyDescent="0.2">
      <c r="A74" s="506"/>
      <c r="B74" s="507"/>
      <c r="C74" s="1558" t="s">
        <v>385</v>
      </c>
      <c r="D74" s="1558"/>
      <c r="E74" s="1558"/>
      <c r="F74" s="1558"/>
      <c r="G74" s="1558"/>
      <c r="H74" s="1558"/>
      <c r="I74" s="1558"/>
      <c r="J74" s="1558"/>
      <c r="K74" s="1558"/>
      <c r="L74" s="1558"/>
      <c r="M74" s="1558"/>
      <c r="N74" s="1558"/>
      <c r="O74" s="1558"/>
      <c r="P74" s="1558"/>
      <c r="Q74" s="1558"/>
      <c r="R74" s="509"/>
      <c r="S74" s="506"/>
    </row>
    <row r="75" spans="1:19" ht="13.5" customHeight="1" x14ac:dyDescent="0.2">
      <c r="A75" s="2"/>
      <c r="B75" s="215"/>
      <c r="C75" s="42" t="s">
        <v>420</v>
      </c>
      <c r="D75" s="4"/>
      <c r="E75" s="1"/>
      <c r="F75" s="1"/>
      <c r="G75" s="4"/>
      <c r="H75" s="1"/>
      <c r="I75" s="799"/>
      <c r="J75" s="518"/>
      <c r="K75" s="1"/>
      <c r="L75" s="4"/>
      <c r="M75" s="4"/>
      <c r="N75" s="4"/>
      <c r="O75" s="4"/>
      <c r="P75" s="4"/>
      <c r="Q75" s="4"/>
      <c r="R75" s="1016"/>
      <c r="S75" s="2"/>
    </row>
    <row r="76" spans="1:19" ht="13.5" customHeight="1" x14ac:dyDescent="0.2">
      <c r="A76" s="2"/>
      <c r="B76" s="209">
        <v>10</v>
      </c>
      <c r="C76" s="1456">
        <v>43405</v>
      </c>
      <c r="D76" s="1456"/>
      <c r="E76" s="524"/>
      <c r="F76" s="524"/>
      <c r="G76" s="524"/>
      <c r="H76" s="524"/>
      <c r="I76" s="524"/>
      <c r="J76" s="147"/>
      <c r="K76" s="147"/>
      <c r="L76" s="574"/>
      <c r="M76" s="176"/>
      <c r="N76" s="176"/>
      <c r="O76" s="176"/>
      <c r="P76" s="574"/>
      <c r="Q76" s="1"/>
      <c r="R76" s="4"/>
      <c r="S76" s="2"/>
    </row>
  </sheetData>
  <mergeCells count="17">
    <mergeCell ref="C53:D53"/>
    <mergeCell ref="C65:D65"/>
    <mergeCell ref="C73:Q73"/>
    <mergeCell ref="C74:Q74"/>
    <mergeCell ref="C76:D76"/>
    <mergeCell ref="C23:D23"/>
    <mergeCell ref="C31:D31"/>
    <mergeCell ref="C49:D49"/>
    <mergeCell ref="D1:R1"/>
    <mergeCell ref="B2:D2"/>
    <mergeCell ref="C5:D6"/>
    <mergeCell ref="E5:N5"/>
    <mergeCell ref="C8:D8"/>
    <mergeCell ref="C16:D16"/>
    <mergeCell ref="C22:D22"/>
    <mergeCell ref="E6:G6"/>
    <mergeCell ref="H6:Q6"/>
  </mergeCells>
  <conditionalFormatting sqref="Q7">
    <cfRule type="cellIs" dxfId="23" priority="3" operator="equal">
      <formula>"jan."</formula>
    </cfRule>
  </conditionalFormatting>
  <conditionalFormatting sqref="E7:P7">
    <cfRule type="cellIs" dxfId="22"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pageSetUpPr fitToPage="1"/>
  </sheetPr>
  <dimension ref="A1:X52"/>
  <sheetViews>
    <sheetView workbookViewId="0"/>
  </sheetViews>
  <sheetFormatPr defaultRowHeight="12.75" x14ac:dyDescent="0.2"/>
  <cols>
    <col min="1" max="1" width="1" style="377" customWidth="1"/>
    <col min="2" max="2" width="2.5703125" style="377" customWidth="1"/>
    <col min="3" max="3" width="1" style="377" customWidth="1"/>
    <col min="4" max="4" width="24.28515625" style="377" customWidth="1"/>
    <col min="5" max="5" width="5.42578125" style="377" customWidth="1"/>
    <col min="6" max="6" width="5.42578125" style="372" customWidth="1"/>
    <col min="7" max="17" width="5.42578125" style="377" customWidth="1"/>
    <col min="18" max="18" width="2.5703125" style="377" customWidth="1"/>
    <col min="19" max="19" width="1" style="377" customWidth="1"/>
    <col min="20" max="16384" width="9.140625" style="377"/>
  </cols>
  <sheetData>
    <row r="1" spans="1:24" ht="13.5" customHeight="1" x14ac:dyDescent="0.2">
      <c r="A1" s="372"/>
      <c r="B1" s="1563" t="s">
        <v>310</v>
      </c>
      <c r="C1" s="1564"/>
      <c r="D1" s="1564"/>
      <c r="E1" s="1564"/>
      <c r="F1" s="1564"/>
      <c r="G1" s="1564"/>
      <c r="H1" s="1564"/>
      <c r="I1" s="405"/>
      <c r="J1" s="405"/>
      <c r="K1" s="405"/>
      <c r="L1" s="405"/>
      <c r="M1" s="405"/>
      <c r="N1" s="405"/>
      <c r="O1" s="405"/>
      <c r="P1" s="405"/>
      <c r="Q1" s="382"/>
      <c r="R1" s="382"/>
      <c r="S1" s="372"/>
    </row>
    <row r="2" spans="1:24" ht="6" customHeight="1" x14ac:dyDescent="0.2">
      <c r="A2" s="372"/>
      <c r="B2" s="1018"/>
      <c r="C2" s="1017"/>
      <c r="D2" s="1017"/>
      <c r="E2" s="423"/>
      <c r="F2" s="423"/>
      <c r="G2" s="423"/>
      <c r="H2" s="423"/>
      <c r="I2" s="423"/>
      <c r="J2" s="423"/>
      <c r="K2" s="423"/>
      <c r="L2" s="423"/>
      <c r="M2" s="423"/>
      <c r="N2" s="423"/>
      <c r="O2" s="423"/>
      <c r="P2" s="423"/>
      <c r="Q2" s="423"/>
      <c r="R2" s="381"/>
      <c r="S2" s="372"/>
    </row>
    <row r="3" spans="1:24" ht="13.5" customHeight="1" thickBot="1" x14ac:dyDescent="0.25">
      <c r="A3" s="372"/>
      <c r="B3" s="382"/>
      <c r="C3" s="382"/>
      <c r="D3" s="382"/>
      <c r="E3" s="697"/>
      <c r="F3" s="697"/>
      <c r="G3" s="697"/>
      <c r="H3" s="697"/>
      <c r="I3" s="697"/>
      <c r="J3" s="697"/>
      <c r="K3" s="697"/>
      <c r="L3" s="697"/>
      <c r="M3" s="697"/>
      <c r="N3" s="697"/>
      <c r="O3" s="697"/>
      <c r="P3" s="697"/>
      <c r="Q3" s="697" t="s">
        <v>73</v>
      </c>
      <c r="R3" s="575"/>
      <c r="S3" s="372"/>
    </row>
    <row r="4" spans="1:24" s="386" customFormat="1" ht="13.5" customHeight="1" thickBot="1" x14ac:dyDescent="0.25">
      <c r="A4" s="384"/>
      <c r="B4" s="385"/>
      <c r="C4" s="576" t="s">
        <v>220</v>
      </c>
      <c r="D4" s="577"/>
      <c r="E4" s="577"/>
      <c r="F4" s="577"/>
      <c r="G4" s="577"/>
      <c r="H4" s="577"/>
      <c r="I4" s="577"/>
      <c r="J4" s="577"/>
      <c r="K4" s="577"/>
      <c r="L4" s="577"/>
      <c r="M4" s="577"/>
      <c r="N4" s="577"/>
      <c r="O4" s="577"/>
      <c r="P4" s="577"/>
      <c r="Q4" s="578"/>
      <c r="R4" s="575"/>
      <c r="S4" s="384"/>
      <c r="T4" s="684"/>
      <c r="U4" s="684"/>
      <c r="V4" s="684"/>
      <c r="W4" s="684"/>
      <c r="X4" s="684"/>
    </row>
    <row r="5" spans="1:24" ht="4.5" customHeight="1" x14ac:dyDescent="0.2">
      <c r="A5" s="372"/>
      <c r="B5" s="382"/>
      <c r="C5" s="1565" t="s">
        <v>78</v>
      </c>
      <c r="D5" s="1565"/>
      <c r="E5" s="490"/>
      <c r="F5" s="490"/>
      <c r="G5" s="490"/>
      <c r="H5" s="490"/>
      <c r="I5" s="490"/>
      <c r="J5" s="490"/>
      <c r="K5" s="490"/>
      <c r="L5" s="490"/>
      <c r="M5" s="490"/>
      <c r="N5" s="490"/>
      <c r="O5" s="490"/>
      <c r="P5" s="490"/>
      <c r="Q5" s="490"/>
      <c r="R5" s="575"/>
      <c r="S5" s="372"/>
      <c r="T5" s="399"/>
      <c r="U5" s="399"/>
      <c r="V5" s="399"/>
      <c r="W5" s="399"/>
      <c r="X5" s="399"/>
    </row>
    <row r="6" spans="1:24" ht="13.5" customHeight="1" x14ac:dyDescent="0.2">
      <c r="A6" s="372"/>
      <c r="B6" s="382"/>
      <c r="C6" s="1565"/>
      <c r="D6" s="1565"/>
      <c r="E6" s="1567" t="s">
        <v>660</v>
      </c>
      <c r="F6" s="1567"/>
      <c r="G6" s="1567"/>
      <c r="H6" s="1567">
        <v>2018</v>
      </c>
      <c r="I6" s="1567"/>
      <c r="J6" s="1567"/>
      <c r="K6" s="1567"/>
      <c r="L6" s="1567"/>
      <c r="M6" s="1567"/>
      <c r="N6" s="1567"/>
      <c r="O6" s="1567"/>
      <c r="P6" s="1567"/>
      <c r="Q6" s="1567"/>
      <c r="R6" s="575"/>
      <c r="S6" s="372"/>
      <c r="T6" s="399"/>
      <c r="U6" s="399"/>
      <c r="V6" s="399"/>
      <c r="W6" s="399"/>
      <c r="X6" s="399"/>
    </row>
    <row r="7" spans="1:24" x14ac:dyDescent="0.2">
      <c r="A7" s="372"/>
      <c r="B7" s="382"/>
      <c r="C7" s="387"/>
      <c r="D7" s="387"/>
      <c r="E7" s="658" t="s">
        <v>96</v>
      </c>
      <c r="F7" s="658" t="s">
        <v>95</v>
      </c>
      <c r="G7" s="658" t="s">
        <v>94</v>
      </c>
      <c r="H7" s="658" t="s">
        <v>93</v>
      </c>
      <c r="I7" s="658" t="s">
        <v>104</v>
      </c>
      <c r="J7" s="658" t="s">
        <v>103</v>
      </c>
      <c r="K7" s="658" t="s">
        <v>102</v>
      </c>
      <c r="L7" s="658" t="s">
        <v>101</v>
      </c>
      <c r="M7" s="658" t="s">
        <v>100</v>
      </c>
      <c r="N7" s="658" t="s">
        <v>99</v>
      </c>
      <c r="O7" s="658" t="s">
        <v>98</v>
      </c>
      <c r="P7" s="658" t="s">
        <v>97</v>
      </c>
      <c r="Q7" s="1070" t="s">
        <v>96</v>
      </c>
      <c r="R7" s="383"/>
      <c r="S7" s="372"/>
      <c r="T7" s="399"/>
      <c r="U7" s="399"/>
      <c r="V7" s="743"/>
      <c r="W7" s="399"/>
      <c r="X7" s="399"/>
    </row>
    <row r="8" spans="1:24" s="582" customFormat="1" ht="22.5" customHeight="1" x14ac:dyDescent="0.2">
      <c r="A8" s="579"/>
      <c r="B8" s="580"/>
      <c r="C8" s="1566" t="s">
        <v>68</v>
      </c>
      <c r="D8" s="1566"/>
      <c r="E8" s="369">
        <v>578580</v>
      </c>
      <c r="F8" s="369">
        <v>583277</v>
      </c>
      <c r="G8" s="369">
        <v>578871</v>
      </c>
      <c r="H8" s="369">
        <v>587109</v>
      </c>
      <c r="I8" s="369">
        <v>574134</v>
      </c>
      <c r="J8" s="369">
        <v>562398</v>
      </c>
      <c r="K8" s="369">
        <v>547412</v>
      </c>
      <c r="L8" s="369">
        <v>523369</v>
      </c>
      <c r="M8" s="369">
        <v>503004</v>
      </c>
      <c r="N8" s="369">
        <v>497211</v>
      </c>
      <c r="O8" s="369">
        <v>497174</v>
      </c>
      <c r="P8" s="369">
        <v>497153</v>
      </c>
      <c r="Q8" s="369">
        <v>497497</v>
      </c>
      <c r="R8" s="581"/>
      <c r="S8" s="579"/>
      <c r="T8" s="399"/>
      <c r="U8" s="399"/>
      <c r="V8" s="744"/>
      <c r="W8" s="399"/>
      <c r="X8" s="399"/>
    </row>
    <row r="9" spans="1:24" s="386" customFormat="1" ht="18.75" customHeight="1" x14ac:dyDescent="0.2">
      <c r="A9" s="384"/>
      <c r="B9" s="385"/>
      <c r="C9" s="391"/>
      <c r="D9" s="425" t="s">
        <v>319</v>
      </c>
      <c r="E9" s="426">
        <v>404564</v>
      </c>
      <c r="F9" s="426">
        <v>404625</v>
      </c>
      <c r="G9" s="426">
        <v>403771</v>
      </c>
      <c r="H9" s="426">
        <v>415539</v>
      </c>
      <c r="I9" s="426">
        <v>404604</v>
      </c>
      <c r="J9" s="426">
        <v>393335</v>
      </c>
      <c r="K9" s="426">
        <v>376014</v>
      </c>
      <c r="L9" s="426">
        <v>350174</v>
      </c>
      <c r="M9" s="426">
        <v>332395</v>
      </c>
      <c r="N9" s="426">
        <v>330587</v>
      </c>
      <c r="O9" s="426">
        <v>338147</v>
      </c>
      <c r="P9" s="426">
        <v>338935</v>
      </c>
      <c r="Q9" s="426">
        <v>334241</v>
      </c>
      <c r="R9" s="411"/>
      <c r="S9" s="384"/>
      <c r="T9" s="684"/>
      <c r="U9" s="745"/>
      <c r="V9" s="744"/>
      <c r="W9" s="684"/>
      <c r="X9" s="684"/>
    </row>
    <row r="10" spans="1:24" s="386" customFormat="1" ht="18.75" customHeight="1" x14ac:dyDescent="0.2">
      <c r="A10" s="384"/>
      <c r="B10" s="385"/>
      <c r="C10" s="391"/>
      <c r="D10" s="425" t="s">
        <v>221</v>
      </c>
      <c r="E10" s="426">
        <v>58011</v>
      </c>
      <c r="F10" s="426">
        <v>58433</v>
      </c>
      <c r="G10" s="426">
        <v>57050</v>
      </c>
      <c r="H10" s="426">
        <v>56156</v>
      </c>
      <c r="I10" s="426">
        <v>55017</v>
      </c>
      <c r="J10" s="426">
        <v>55384</v>
      </c>
      <c r="K10" s="426">
        <v>54463</v>
      </c>
      <c r="L10" s="426">
        <v>52453</v>
      </c>
      <c r="M10" s="426">
        <v>50236</v>
      </c>
      <c r="N10" s="426">
        <v>50065</v>
      </c>
      <c r="O10" s="426">
        <v>49357</v>
      </c>
      <c r="P10" s="426">
        <v>48461</v>
      </c>
      <c r="Q10" s="426">
        <v>48236</v>
      </c>
      <c r="R10" s="411"/>
      <c r="S10" s="384"/>
      <c r="T10" s="684"/>
      <c r="U10" s="684"/>
      <c r="V10" s="744"/>
      <c r="W10" s="684"/>
      <c r="X10" s="684"/>
    </row>
    <row r="11" spans="1:24" s="386" customFormat="1" ht="18.75" customHeight="1" x14ac:dyDescent="0.2">
      <c r="A11" s="384"/>
      <c r="B11" s="385"/>
      <c r="C11" s="391"/>
      <c r="D11" s="425" t="s">
        <v>222</v>
      </c>
      <c r="E11" s="426">
        <v>92542</v>
      </c>
      <c r="F11" s="426">
        <v>95094</v>
      </c>
      <c r="G11" s="426">
        <v>96414</v>
      </c>
      <c r="H11" s="426">
        <v>91274</v>
      </c>
      <c r="I11" s="426">
        <v>89889</v>
      </c>
      <c r="J11" s="426">
        <v>89799</v>
      </c>
      <c r="K11" s="426">
        <v>92773</v>
      </c>
      <c r="L11" s="426">
        <v>94937</v>
      </c>
      <c r="M11" s="426">
        <v>95217</v>
      </c>
      <c r="N11" s="426">
        <v>91335</v>
      </c>
      <c r="O11" s="426">
        <v>84381</v>
      </c>
      <c r="P11" s="426">
        <v>86163</v>
      </c>
      <c r="Q11" s="426">
        <v>89524</v>
      </c>
      <c r="R11" s="411"/>
      <c r="S11" s="384"/>
      <c r="T11" s="684"/>
      <c r="U11" s="684"/>
      <c r="V11" s="744"/>
      <c r="W11" s="684"/>
      <c r="X11" s="684"/>
    </row>
    <row r="12" spans="1:24" s="386" customFormat="1" ht="22.5" customHeight="1" x14ac:dyDescent="0.2">
      <c r="A12" s="384"/>
      <c r="B12" s="385"/>
      <c r="C12" s="391"/>
      <c r="D12" s="427" t="s">
        <v>320</v>
      </c>
      <c r="E12" s="426">
        <v>23463</v>
      </c>
      <c r="F12" s="426">
        <v>25125</v>
      </c>
      <c r="G12" s="426">
        <v>21636</v>
      </c>
      <c r="H12" s="426">
        <v>24140</v>
      </c>
      <c r="I12" s="426">
        <v>24624</v>
      </c>
      <c r="J12" s="426">
        <v>23880</v>
      </c>
      <c r="K12" s="426">
        <v>24162</v>
      </c>
      <c r="L12" s="426">
        <v>25805</v>
      </c>
      <c r="M12" s="426">
        <v>25156</v>
      </c>
      <c r="N12" s="426">
        <v>25224</v>
      </c>
      <c r="O12" s="426">
        <v>25289</v>
      </c>
      <c r="P12" s="426">
        <v>23594</v>
      </c>
      <c r="Q12" s="426">
        <v>25496</v>
      </c>
      <c r="R12" s="411"/>
      <c r="S12" s="384"/>
      <c r="T12" s="684"/>
      <c r="U12" s="684"/>
      <c r="V12" s="744"/>
      <c r="W12" s="684"/>
      <c r="X12" s="684"/>
    </row>
    <row r="13" spans="1:24" ht="15.75" customHeight="1" thickBot="1" x14ac:dyDescent="0.25">
      <c r="A13" s="372"/>
      <c r="B13" s="382"/>
      <c r="C13" s="387"/>
      <c r="D13" s="387"/>
      <c r="E13" s="697"/>
      <c r="F13" s="697"/>
      <c r="G13" s="697"/>
      <c r="H13" s="697"/>
      <c r="I13" s="697"/>
      <c r="J13" s="697"/>
      <c r="K13" s="697"/>
      <c r="L13" s="697"/>
      <c r="M13" s="697"/>
      <c r="N13" s="697"/>
      <c r="O13" s="697"/>
      <c r="P13" s="438"/>
      <c r="Q13" s="438"/>
      <c r="R13" s="383"/>
      <c r="S13" s="372"/>
      <c r="T13" s="399"/>
      <c r="U13" s="399"/>
      <c r="V13" s="744"/>
      <c r="W13" s="399"/>
      <c r="X13" s="399"/>
    </row>
    <row r="14" spans="1:24" ht="13.5" customHeight="1" thickBot="1" x14ac:dyDescent="0.25">
      <c r="A14" s="372"/>
      <c r="B14" s="382"/>
      <c r="C14" s="576" t="s">
        <v>25</v>
      </c>
      <c r="D14" s="577"/>
      <c r="E14" s="577"/>
      <c r="F14" s="577"/>
      <c r="G14" s="577"/>
      <c r="H14" s="577"/>
      <c r="I14" s="577"/>
      <c r="J14" s="577"/>
      <c r="K14" s="577"/>
      <c r="L14" s="577"/>
      <c r="M14" s="577"/>
      <c r="N14" s="577"/>
      <c r="O14" s="577"/>
      <c r="P14" s="577"/>
      <c r="Q14" s="578"/>
      <c r="R14" s="383"/>
      <c r="S14" s="372"/>
      <c r="T14" s="399"/>
      <c r="U14" s="399"/>
      <c r="V14" s="744"/>
      <c r="W14" s="399"/>
      <c r="X14" s="399"/>
    </row>
    <row r="15" spans="1:24" ht="9.75" customHeight="1" x14ac:dyDescent="0.2">
      <c r="A15" s="372"/>
      <c r="B15" s="382"/>
      <c r="C15" s="1565" t="s">
        <v>78</v>
      </c>
      <c r="D15" s="1565"/>
      <c r="E15" s="390"/>
      <c r="F15" s="390"/>
      <c r="G15" s="390"/>
      <c r="H15" s="390"/>
      <c r="I15" s="390"/>
      <c r="J15" s="390"/>
      <c r="K15" s="390"/>
      <c r="L15" s="390"/>
      <c r="M15" s="390"/>
      <c r="N15" s="390"/>
      <c r="O15" s="390"/>
      <c r="P15" s="472"/>
      <c r="Q15" s="472"/>
      <c r="R15" s="383"/>
      <c r="S15" s="372"/>
      <c r="T15" s="399"/>
      <c r="U15" s="399"/>
      <c r="V15" s="744"/>
      <c r="W15" s="399"/>
      <c r="X15" s="399"/>
    </row>
    <row r="16" spans="1:24" s="582" customFormat="1" ht="22.5" customHeight="1" x14ac:dyDescent="0.2">
      <c r="A16" s="579"/>
      <c r="B16" s="580"/>
      <c r="C16" s="1566" t="s">
        <v>68</v>
      </c>
      <c r="D16" s="1566"/>
      <c r="E16" s="369">
        <v>404564</v>
      </c>
      <c r="F16" s="369">
        <v>404625</v>
      </c>
      <c r="G16" s="369">
        <v>403771</v>
      </c>
      <c r="H16" s="369">
        <v>415539</v>
      </c>
      <c r="I16" s="369">
        <v>404604</v>
      </c>
      <c r="J16" s="369">
        <v>393335</v>
      </c>
      <c r="K16" s="369">
        <v>376014</v>
      </c>
      <c r="L16" s="369">
        <v>350174</v>
      </c>
      <c r="M16" s="369">
        <v>332395</v>
      </c>
      <c r="N16" s="369">
        <v>330587</v>
      </c>
      <c r="O16" s="369">
        <v>338147</v>
      </c>
      <c r="P16" s="369">
        <v>338935</v>
      </c>
      <c r="Q16" s="369">
        <f>+Q9</f>
        <v>334241</v>
      </c>
      <c r="R16" s="581"/>
      <c r="S16" s="579"/>
      <c r="T16" s="746"/>
      <c r="U16" s="774"/>
      <c r="V16" s="744"/>
      <c r="W16" s="894"/>
      <c r="X16" s="746"/>
    </row>
    <row r="17" spans="1:24" ht="22.5" customHeight="1" x14ac:dyDescent="0.2">
      <c r="A17" s="372"/>
      <c r="B17" s="382"/>
      <c r="C17" s="538"/>
      <c r="D17" s="430" t="s">
        <v>72</v>
      </c>
      <c r="E17" s="155">
        <v>182481</v>
      </c>
      <c r="F17" s="155">
        <v>183449</v>
      </c>
      <c r="G17" s="155">
        <v>184051</v>
      </c>
      <c r="H17" s="155">
        <v>188340</v>
      </c>
      <c r="I17" s="155">
        <v>183522</v>
      </c>
      <c r="J17" s="155">
        <v>178079</v>
      </c>
      <c r="K17" s="155">
        <v>169754</v>
      </c>
      <c r="L17" s="155">
        <v>158011</v>
      </c>
      <c r="M17" s="155">
        <v>147684</v>
      </c>
      <c r="N17" s="155">
        <v>145312</v>
      </c>
      <c r="O17" s="155">
        <v>146561</v>
      </c>
      <c r="P17" s="155">
        <v>146643</v>
      </c>
      <c r="Q17" s="155">
        <v>145902</v>
      </c>
      <c r="R17" s="383"/>
      <c r="S17" s="372"/>
      <c r="T17" s="399"/>
      <c r="U17" s="399"/>
      <c r="V17" s="895"/>
      <c r="W17" s="860"/>
      <c r="X17" s="399"/>
    </row>
    <row r="18" spans="1:24" ht="15.75" customHeight="1" x14ac:dyDescent="0.2">
      <c r="A18" s="372"/>
      <c r="B18" s="382"/>
      <c r="C18" s="538"/>
      <c r="D18" s="430" t="s">
        <v>71</v>
      </c>
      <c r="E18" s="155">
        <v>222083</v>
      </c>
      <c r="F18" s="155">
        <v>221176</v>
      </c>
      <c r="G18" s="155">
        <v>219720</v>
      </c>
      <c r="H18" s="155">
        <v>227199</v>
      </c>
      <c r="I18" s="155">
        <v>221082</v>
      </c>
      <c r="J18" s="155">
        <v>215256</v>
      </c>
      <c r="K18" s="155">
        <v>206260</v>
      </c>
      <c r="L18" s="155">
        <v>192163</v>
      </c>
      <c r="M18" s="155">
        <v>184711</v>
      </c>
      <c r="N18" s="155">
        <v>185275</v>
      </c>
      <c r="O18" s="155">
        <v>191586</v>
      </c>
      <c r="P18" s="155">
        <v>192292</v>
      </c>
      <c r="Q18" s="155">
        <v>188339</v>
      </c>
      <c r="R18" s="383"/>
      <c r="S18" s="372"/>
      <c r="T18" s="399"/>
      <c r="U18" s="399"/>
      <c r="V18" s="744"/>
      <c r="W18" s="399"/>
      <c r="X18" s="399"/>
    </row>
    <row r="19" spans="1:24" ht="22.5" customHeight="1" x14ac:dyDescent="0.2">
      <c r="A19" s="372"/>
      <c r="B19" s="382"/>
      <c r="C19" s="538"/>
      <c r="D19" s="430" t="s">
        <v>223</v>
      </c>
      <c r="E19" s="155">
        <v>47979</v>
      </c>
      <c r="F19" s="155">
        <v>47699</v>
      </c>
      <c r="G19" s="155">
        <v>44414</v>
      </c>
      <c r="H19" s="155">
        <v>46843</v>
      </c>
      <c r="I19" s="155">
        <v>45046</v>
      </c>
      <c r="J19" s="155">
        <v>42259</v>
      </c>
      <c r="K19" s="155">
        <v>39086</v>
      </c>
      <c r="L19" s="155">
        <v>35062</v>
      </c>
      <c r="M19" s="155">
        <v>31533</v>
      </c>
      <c r="N19" s="155">
        <v>31106</v>
      </c>
      <c r="O19" s="155">
        <v>33160</v>
      </c>
      <c r="P19" s="155">
        <v>36259</v>
      </c>
      <c r="Q19" s="155">
        <v>37567</v>
      </c>
      <c r="R19" s="383"/>
      <c r="S19" s="372"/>
      <c r="T19" s="399"/>
      <c r="U19" s="399"/>
      <c r="V19" s="744"/>
      <c r="W19" s="399"/>
      <c r="X19" s="399"/>
    </row>
    <row r="20" spans="1:24" ht="15.75" customHeight="1" x14ac:dyDescent="0.2">
      <c r="A20" s="372"/>
      <c r="B20" s="382"/>
      <c r="C20" s="538"/>
      <c r="D20" s="430" t="s">
        <v>224</v>
      </c>
      <c r="E20" s="155">
        <v>356585</v>
      </c>
      <c r="F20" s="155">
        <v>356926</v>
      </c>
      <c r="G20" s="155">
        <v>359357</v>
      </c>
      <c r="H20" s="155">
        <v>368696</v>
      </c>
      <c r="I20" s="155">
        <v>359558</v>
      </c>
      <c r="J20" s="155">
        <v>351076</v>
      </c>
      <c r="K20" s="155">
        <v>336928</v>
      </c>
      <c r="L20" s="155">
        <v>315112</v>
      </c>
      <c r="M20" s="155">
        <v>300862</v>
      </c>
      <c r="N20" s="155">
        <v>299481</v>
      </c>
      <c r="O20" s="155">
        <v>304987</v>
      </c>
      <c r="P20" s="155">
        <v>302676</v>
      </c>
      <c r="Q20" s="155">
        <v>296674</v>
      </c>
      <c r="R20" s="383"/>
      <c r="S20" s="372"/>
      <c r="T20" s="744"/>
      <c r="U20" s="860"/>
      <c r="V20" s="744"/>
      <c r="W20" s="399"/>
      <c r="X20" s="399"/>
    </row>
    <row r="21" spans="1:24" ht="22.5" customHeight="1" x14ac:dyDescent="0.2">
      <c r="A21" s="372"/>
      <c r="B21" s="382"/>
      <c r="C21" s="538"/>
      <c r="D21" s="430" t="s">
        <v>213</v>
      </c>
      <c r="E21" s="155">
        <v>47260</v>
      </c>
      <c r="F21" s="155">
        <v>46075</v>
      </c>
      <c r="G21" s="155">
        <v>42902</v>
      </c>
      <c r="H21" s="155">
        <v>44144</v>
      </c>
      <c r="I21" s="155">
        <v>42585</v>
      </c>
      <c r="J21" s="155">
        <v>41230</v>
      </c>
      <c r="K21" s="155">
        <v>38874</v>
      </c>
      <c r="L21" s="155">
        <v>35890</v>
      </c>
      <c r="M21" s="155">
        <v>32903</v>
      </c>
      <c r="N21" s="155">
        <v>32927</v>
      </c>
      <c r="O21" s="155">
        <v>34638</v>
      </c>
      <c r="P21" s="155">
        <v>37228</v>
      </c>
      <c r="Q21" s="155">
        <v>36707</v>
      </c>
      <c r="R21" s="383"/>
      <c r="S21" s="372"/>
      <c r="T21" s="399"/>
      <c r="U21" s="860"/>
      <c r="V21" s="892"/>
      <c r="W21" s="744"/>
      <c r="X21" s="399"/>
    </row>
    <row r="22" spans="1:24" ht="15.75" customHeight="1" x14ac:dyDescent="0.2">
      <c r="A22" s="372"/>
      <c r="B22" s="382"/>
      <c r="C22" s="538"/>
      <c r="D22" s="430" t="s">
        <v>225</v>
      </c>
      <c r="E22" s="155">
        <v>357304</v>
      </c>
      <c r="F22" s="155">
        <v>358550</v>
      </c>
      <c r="G22" s="155">
        <v>360869</v>
      </c>
      <c r="H22" s="155">
        <v>371395</v>
      </c>
      <c r="I22" s="155">
        <v>362019</v>
      </c>
      <c r="J22" s="155">
        <v>352105</v>
      </c>
      <c r="K22" s="155">
        <v>337140</v>
      </c>
      <c r="L22" s="155">
        <v>314284</v>
      </c>
      <c r="M22" s="155">
        <v>299492</v>
      </c>
      <c r="N22" s="155">
        <v>297660</v>
      </c>
      <c r="O22" s="155">
        <v>303509</v>
      </c>
      <c r="P22" s="155">
        <v>301707</v>
      </c>
      <c r="Q22" s="155">
        <v>297534</v>
      </c>
      <c r="R22" s="383"/>
      <c r="S22" s="372"/>
      <c r="T22" s="399"/>
      <c r="U22" s="860"/>
      <c r="V22" s="892"/>
      <c r="W22" s="399"/>
      <c r="X22" s="399"/>
    </row>
    <row r="23" spans="1:24" ht="15" customHeight="1" x14ac:dyDescent="0.2">
      <c r="A23" s="372"/>
      <c r="B23" s="382"/>
      <c r="C23" s="430"/>
      <c r="D23" s="432" t="s">
        <v>323</v>
      </c>
      <c r="E23" s="155">
        <v>16578</v>
      </c>
      <c r="F23" s="155">
        <v>16974</v>
      </c>
      <c r="G23" s="155">
        <v>17030</v>
      </c>
      <c r="H23" s="155">
        <v>17234</v>
      </c>
      <c r="I23" s="155">
        <v>16905</v>
      </c>
      <c r="J23" s="155">
        <v>17148</v>
      </c>
      <c r="K23" s="155">
        <v>16249</v>
      </c>
      <c r="L23" s="155">
        <v>14121</v>
      </c>
      <c r="M23" s="155">
        <v>13277</v>
      </c>
      <c r="N23" s="155">
        <v>13352</v>
      </c>
      <c r="O23" s="155">
        <v>13471</v>
      </c>
      <c r="P23" s="155">
        <v>13266</v>
      </c>
      <c r="Q23" s="155" t="s">
        <v>383</v>
      </c>
      <c r="R23" s="383"/>
      <c r="S23" s="372"/>
      <c r="T23" s="399"/>
      <c r="U23" s="399"/>
      <c r="V23" s="744"/>
      <c r="W23" s="860"/>
      <c r="X23" s="399"/>
    </row>
    <row r="24" spans="1:24" ht="15" customHeight="1" x14ac:dyDescent="0.2">
      <c r="A24" s="372"/>
      <c r="B24" s="382"/>
      <c r="C24" s="195"/>
      <c r="D24" s="93" t="s">
        <v>214</v>
      </c>
      <c r="E24" s="155">
        <v>87430</v>
      </c>
      <c r="F24" s="155">
        <v>85406</v>
      </c>
      <c r="G24" s="155">
        <v>86377</v>
      </c>
      <c r="H24" s="155">
        <v>88498</v>
      </c>
      <c r="I24" s="155">
        <v>86431</v>
      </c>
      <c r="J24" s="155">
        <v>84729</v>
      </c>
      <c r="K24" s="155">
        <v>81439</v>
      </c>
      <c r="L24" s="155">
        <v>75932</v>
      </c>
      <c r="M24" s="155">
        <v>71124</v>
      </c>
      <c r="N24" s="155">
        <v>70045</v>
      </c>
      <c r="O24" s="155">
        <v>70530</v>
      </c>
      <c r="P24" s="155">
        <v>70147</v>
      </c>
      <c r="Q24" s="155" t="s">
        <v>383</v>
      </c>
      <c r="R24" s="383"/>
      <c r="S24" s="372"/>
      <c r="T24" s="399"/>
      <c r="U24" s="399"/>
      <c r="V24" s="744"/>
      <c r="W24" s="399"/>
      <c r="X24" s="399"/>
    </row>
    <row r="25" spans="1:24" ht="15" customHeight="1" x14ac:dyDescent="0.2">
      <c r="A25" s="372"/>
      <c r="B25" s="382"/>
      <c r="C25" s="195"/>
      <c r="D25" s="93" t="s">
        <v>162</v>
      </c>
      <c r="E25" s="155">
        <v>248976</v>
      </c>
      <c r="F25" s="155">
        <v>252090</v>
      </c>
      <c r="G25" s="155">
        <v>253543</v>
      </c>
      <c r="H25" s="155">
        <v>261629</v>
      </c>
      <c r="I25" s="155">
        <v>254785</v>
      </c>
      <c r="J25" s="155">
        <v>246469</v>
      </c>
      <c r="K25" s="155">
        <v>235906</v>
      </c>
      <c r="L25" s="155">
        <v>221120</v>
      </c>
      <c r="M25" s="155">
        <v>212159</v>
      </c>
      <c r="N25" s="155">
        <v>211473</v>
      </c>
      <c r="O25" s="155">
        <v>216680</v>
      </c>
      <c r="P25" s="155">
        <v>215344</v>
      </c>
      <c r="Q25" s="155" t="s">
        <v>383</v>
      </c>
      <c r="R25" s="383"/>
      <c r="S25" s="372"/>
      <c r="T25" s="399"/>
      <c r="U25" s="399"/>
      <c r="V25" s="744"/>
      <c r="W25" s="399"/>
      <c r="X25" s="399"/>
    </row>
    <row r="26" spans="1:24" ht="15" customHeight="1" x14ac:dyDescent="0.2">
      <c r="A26" s="372"/>
      <c r="B26" s="382"/>
      <c r="C26" s="195"/>
      <c r="D26" s="93" t="s">
        <v>215</v>
      </c>
      <c r="E26" s="155">
        <v>4320</v>
      </c>
      <c r="F26" s="155">
        <v>4080</v>
      </c>
      <c r="G26" s="155">
        <v>3919</v>
      </c>
      <c r="H26" s="155">
        <v>4034</v>
      </c>
      <c r="I26" s="155">
        <v>3898</v>
      </c>
      <c r="J26" s="155">
        <v>3759</v>
      </c>
      <c r="K26" s="155">
        <v>3546</v>
      </c>
      <c r="L26" s="155">
        <v>3111</v>
      </c>
      <c r="M26" s="155">
        <v>2932</v>
      </c>
      <c r="N26" s="155">
        <v>2790</v>
      </c>
      <c r="O26" s="155">
        <v>2828</v>
      </c>
      <c r="P26" s="155">
        <v>2949</v>
      </c>
      <c r="Q26" s="155" t="s">
        <v>383</v>
      </c>
      <c r="R26" s="383"/>
      <c r="S26" s="372"/>
      <c r="T26" s="399"/>
      <c r="U26" s="399"/>
      <c r="V26" s="744"/>
      <c r="W26" s="399"/>
      <c r="X26" s="399"/>
    </row>
    <row r="27" spans="1:24" ht="22.5" customHeight="1" x14ac:dyDescent="0.2">
      <c r="A27" s="372"/>
      <c r="B27" s="382"/>
      <c r="C27" s="538"/>
      <c r="D27" s="430" t="s">
        <v>226</v>
      </c>
      <c r="E27" s="155">
        <v>204695</v>
      </c>
      <c r="F27" s="155">
        <v>210166</v>
      </c>
      <c r="G27" s="155">
        <v>210775</v>
      </c>
      <c r="H27" s="155">
        <v>220623</v>
      </c>
      <c r="I27" s="155">
        <v>214583</v>
      </c>
      <c r="J27" s="155">
        <v>204962</v>
      </c>
      <c r="K27" s="155">
        <v>193292</v>
      </c>
      <c r="L27" s="155">
        <v>177722</v>
      </c>
      <c r="M27" s="155">
        <v>169645</v>
      </c>
      <c r="N27" s="155">
        <v>170100</v>
      </c>
      <c r="O27" s="155">
        <v>178100</v>
      </c>
      <c r="P27" s="155">
        <v>180082</v>
      </c>
      <c r="Q27" s="155">
        <v>180848</v>
      </c>
      <c r="R27" s="383"/>
      <c r="S27" s="372"/>
      <c r="T27" s="399"/>
      <c r="U27" s="774"/>
      <c r="V27" s="744"/>
      <c r="W27" s="399"/>
      <c r="X27" s="399"/>
    </row>
    <row r="28" spans="1:24" ht="15.75" customHeight="1" x14ac:dyDescent="0.2">
      <c r="A28" s="372"/>
      <c r="B28" s="382"/>
      <c r="C28" s="538"/>
      <c r="D28" s="430" t="s">
        <v>227</v>
      </c>
      <c r="E28" s="155">
        <v>199869</v>
      </c>
      <c r="F28" s="155">
        <v>194459</v>
      </c>
      <c r="G28" s="155">
        <v>192996</v>
      </c>
      <c r="H28" s="155">
        <v>194916</v>
      </c>
      <c r="I28" s="155">
        <v>190021</v>
      </c>
      <c r="J28" s="155">
        <v>188373</v>
      </c>
      <c r="K28" s="155">
        <v>182722</v>
      </c>
      <c r="L28" s="155">
        <v>172452</v>
      </c>
      <c r="M28" s="155">
        <v>162750</v>
      </c>
      <c r="N28" s="155">
        <v>160487</v>
      </c>
      <c r="O28" s="155">
        <v>160047</v>
      </c>
      <c r="P28" s="155">
        <v>158853</v>
      </c>
      <c r="Q28" s="155">
        <v>153393</v>
      </c>
      <c r="R28" s="383"/>
      <c r="S28" s="372"/>
      <c r="T28" s="399"/>
      <c r="U28" s="774"/>
      <c r="V28" s="744"/>
      <c r="W28" s="399"/>
      <c r="X28" s="399"/>
    </row>
    <row r="29" spans="1:24" ht="22.5" customHeight="1" x14ac:dyDescent="0.2">
      <c r="A29" s="372"/>
      <c r="B29" s="382"/>
      <c r="C29" s="538"/>
      <c r="D29" s="430" t="s">
        <v>228</v>
      </c>
      <c r="E29" s="155">
        <v>25993</v>
      </c>
      <c r="F29" s="155">
        <v>25928</v>
      </c>
      <c r="G29" s="155">
        <v>25902</v>
      </c>
      <c r="H29" s="155">
        <v>26221</v>
      </c>
      <c r="I29" s="155">
        <v>26042</v>
      </c>
      <c r="J29" s="155">
        <v>25897</v>
      </c>
      <c r="K29" s="155">
        <v>25541</v>
      </c>
      <c r="L29" s="155">
        <v>24555</v>
      </c>
      <c r="M29" s="155">
        <v>23781</v>
      </c>
      <c r="N29" s="155">
        <v>23721</v>
      </c>
      <c r="O29" s="155">
        <v>23655</v>
      </c>
      <c r="P29" s="155">
        <v>23689</v>
      </c>
      <c r="Q29" s="155">
        <v>23429</v>
      </c>
      <c r="R29" s="383"/>
      <c r="S29" s="372"/>
      <c r="T29" s="399"/>
      <c r="U29" s="399"/>
      <c r="V29" s="744"/>
      <c r="W29" s="399"/>
      <c r="X29" s="399"/>
    </row>
    <row r="30" spans="1:24" ht="15.75" customHeight="1" x14ac:dyDescent="0.2">
      <c r="A30" s="372"/>
      <c r="B30" s="382"/>
      <c r="C30" s="538"/>
      <c r="D30" s="430" t="s">
        <v>229</v>
      </c>
      <c r="E30" s="155">
        <v>77989</v>
      </c>
      <c r="F30" s="155">
        <v>76932</v>
      </c>
      <c r="G30" s="155">
        <v>77624</v>
      </c>
      <c r="H30" s="155">
        <v>78121</v>
      </c>
      <c r="I30" s="155">
        <v>76485</v>
      </c>
      <c r="J30" s="155">
        <v>75687</v>
      </c>
      <c r="K30" s="155">
        <v>73048</v>
      </c>
      <c r="L30" s="155">
        <v>68068</v>
      </c>
      <c r="M30" s="155">
        <v>65244</v>
      </c>
      <c r="N30" s="155">
        <v>64196</v>
      </c>
      <c r="O30" s="155">
        <v>63519</v>
      </c>
      <c r="P30" s="155">
        <v>62140</v>
      </c>
      <c r="Q30" s="155">
        <v>60662</v>
      </c>
      <c r="R30" s="383"/>
      <c r="S30" s="372"/>
      <c r="T30" s="399"/>
      <c r="U30" s="399"/>
      <c r="V30" s="744"/>
      <c r="W30" s="399"/>
      <c r="X30" s="399"/>
    </row>
    <row r="31" spans="1:24" ht="15.75" customHeight="1" x14ac:dyDescent="0.2">
      <c r="A31" s="372"/>
      <c r="B31" s="382"/>
      <c r="C31" s="538"/>
      <c r="D31" s="430" t="s">
        <v>230</v>
      </c>
      <c r="E31" s="155">
        <v>60600</v>
      </c>
      <c r="F31" s="155">
        <v>59658</v>
      </c>
      <c r="G31" s="155">
        <v>60668</v>
      </c>
      <c r="H31" s="155">
        <v>62572</v>
      </c>
      <c r="I31" s="155">
        <v>61130</v>
      </c>
      <c r="J31" s="155">
        <v>60057</v>
      </c>
      <c r="K31" s="155">
        <v>57374</v>
      </c>
      <c r="L31" s="155">
        <v>53989</v>
      </c>
      <c r="M31" s="155">
        <v>51459</v>
      </c>
      <c r="N31" s="155">
        <v>50358</v>
      </c>
      <c r="O31" s="155">
        <v>50359</v>
      </c>
      <c r="P31" s="155">
        <v>48826</v>
      </c>
      <c r="Q31" s="155">
        <v>48223</v>
      </c>
      <c r="R31" s="383"/>
      <c r="S31" s="372"/>
      <c r="T31" s="399"/>
      <c r="U31" s="399"/>
      <c r="V31" s="744"/>
      <c r="W31" s="399"/>
      <c r="X31" s="399"/>
    </row>
    <row r="32" spans="1:24" ht="15.75" customHeight="1" x14ac:dyDescent="0.2">
      <c r="A32" s="372"/>
      <c r="B32" s="382"/>
      <c r="C32" s="538"/>
      <c r="D32" s="430" t="s">
        <v>231</v>
      </c>
      <c r="E32" s="155">
        <v>76069</v>
      </c>
      <c r="F32" s="155">
        <v>77482</v>
      </c>
      <c r="G32" s="155">
        <v>78501</v>
      </c>
      <c r="H32" s="155">
        <v>81304</v>
      </c>
      <c r="I32" s="155">
        <v>78713</v>
      </c>
      <c r="J32" s="155">
        <v>76301</v>
      </c>
      <c r="K32" s="155">
        <v>72776</v>
      </c>
      <c r="L32" s="155">
        <v>67458</v>
      </c>
      <c r="M32" s="155">
        <v>64766</v>
      </c>
      <c r="N32" s="155">
        <v>64195</v>
      </c>
      <c r="O32" s="155">
        <v>65224</v>
      </c>
      <c r="P32" s="155">
        <v>63866</v>
      </c>
      <c r="Q32" s="155">
        <v>63220</v>
      </c>
      <c r="R32" s="383"/>
      <c r="S32" s="372"/>
      <c r="T32" s="399"/>
      <c r="U32" s="399"/>
      <c r="V32" s="744"/>
      <c r="W32" s="399"/>
      <c r="X32" s="399"/>
    </row>
    <row r="33" spans="1:24" ht="15.75" customHeight="1" x14ac:dyDescent="0.2">
      <c r="A33" s="372"/>
      <c r="B33" s="382"/>
      <c r="C33" s="538"/>
      <c r="D33" s="430" t="s">
        <v>232</v>
      </c>
      <c r="E33" s="155">
        <v>104573</v>
      </c>
      <c r="F33" s="155">
        <v>106398</v>
      </c>
      <c r="G33" s="155">
        <v>105070</v>
      </c>
      <c r="H33" s="155">
        <v>109756</v>
      </c>
      <c r="I33" s="155">
        <v>106585</v>
      </c>
      <c r="J33" s="155">
        <v>101470</v>
      </c>
      <c r="K33" s="155">
        <v>96325</v>
      </c>
      <c r="L33" s="155">
        <v>89374</v>
      </c>
      <c r="M33" s="155">
        <v>84197</v>
      </c>
      <c r="N33" s="155">
        <v>83955</v>
      </c>
      <c r="O33" s="155">
        <v>86955</v>
      </c>
      <c r="P33" s="155">
        <v>87981</v>
      </c>
      <c r="Q33" s="155">
        <v>88918</v>
      </c>
      <c r="R33" s="383"/>
      <c r="S33" s="372"/>
      <c r="T33" s="399"/>
      <c r="U33" s="399"/>
      <c r="V33" s="744"/>
      <c r="W33" s="399"/>
      <c r="X33" s="399"/>
    </row>
    <row r="34" spans="1:24" ht="15.75" customHeight="1" x14ac:dyDescent="0.2">
      <c r="A34" s="372"/>
      <c r="B34" s="382"/>
      <c r="C34" s="538"/>
      <c r="D34" s="430" t="s">
        <v>233</v>
      </c>
      <c r="E34" s="155">
        <v>59340</v>
      </c>
      <c r="F34" s="155">
        <v>58227</v>
      </c>
      <c r="G34" s="155">
        <v>56006</v>
      </c>
      <c r="H34" s="155">
        <v>57565</v>
      </c>
      <c r="I34" s="155">
        <v>55649</v>
      </c>
      <c r="J34" s="155">
        <v>53923</v>
      </c>
      <c r="K34" s="155">
        <v>50950</v>
      </c>
      <c r="L34" s="155">
        <v>46730</v>
      </c>
      <c r="M34" s="155">
        <v>42948</v>
      </c>
      <c r="N34" s="155">
        <v>44162</v>
      </c>
      <c r="O34" s="155">
        <v>48435</v>
      </c>
      <c r="P34" s="155">
        <v>52433</v>
      </c>
      <c r="Q34" s="155">
        <v>49789</v>
      </c>
      <c r="R34" s="383"/>
      <c r="S34" s="372"/>
      <c r="T34" s="399"/>
      <c r="U34" s="399"/>
      <c r="V34" s="747"/>
      <c r="W34" s="399"/>
      <c r="X34" s="399"/>
    </row>
    <row r="35" spans="1:24" ht="22.5" customHeight="1" x14ac:dyDescent="0.2">
      <c r="A35" s="372"/>
      <c r="B35" s="382"/>
      <c r="C35" s="538"/>
      <c r="D35" s="430" t="s">
        <v>186</v>
      </c>
      <c r="E35" s="155">
        <v>173654</v>
      </c>
      <c r="F35" s="155">
        <v>171196</v>
      </c>
      <c r="G35" s="155">
        <v>169228</v>
      </c>
      <c r="H35" s="155">
        <v>172949</v>
      </c>
      <c r="I35" s="155">
        <v>167091</v>
      </c>
      <c r="J35" s="155">
        <v>164242</v>
      </c>
      <c r="K35" s="155">
        <v>158432</v>
      </c>
      <c r="L35" s="155">
        <v>147254</v>
      </c>
      <c r="M35" s="155">
        <v>139288</v>
      </c>
      <c r="N35" s="155">
        <v>139093</v>
      </c>
      <c r="O35" s="155">
        <v>142187</v>
      </c>
      <c r="P35" s="155">
        <v>142866</v>
      </c>
      <c r="Q35" s="155">
        <v>139895</v>
      </c>
      <c r="R35" s="383"/>
      <c r="S35" s="372"/>
      <c r="T35" s="399"/>
      <c r="U35" s="399"/>
      <c r="V35" s="744"/>
      <c r="W35" s="399"/>
      <c r="X35" s="399"/>
    </row>
    <row r="36" spans="1:24" ht="15.75" customHeight="1" x14ac:dyDescent="0.2">
      <c r="A36" s="372"/>
      <c r="B36" s="382"/>
      <c r="C36" s="538"/>
      <c r="D36" s="430" t="s">
        <v>187</v>
      </c>
      <c r="E36" s="155">
        <v>69867</v>
      </c>
      <c r="F36" s="155">
        <v>68728</v>
      </c>
      <c r="G36" s="155">
        <v>68414</v>
      </c>
      <c r="H36" s="155">
        <v>70568</v>
      </c>
      <c r="I36" s="155">
        <v>68562</v>
      </c>
      <c r="J36" s="155">
        <v>66338</v>
      </c>
      <c r="K36" s="155">
        <v>64896</v>
      </c>
      <c r="L36" s="155">
        <v>60609</v>
      </c>
      <c r="M36" s="155">
        <v>57781</v>
      </c>
      <c r="N36" s="155">
        <v>57407</v>
      </c>
      <c r="O36" s="155">
        <v>59544</v>
      </c>
      <c r="P36" s="155">
        <v>60009</v>
      </c>
      <c r="Q36" s="155" t="s">
        <v>383</v>
      </c>
      <c r="R36" s="383"/>
      <c r="S36" s="372"/>
      <c r="T36" s="399"/>
      <c r="U36" s="399"/>
      <c r="V36" s="744"/>
      <c r="W36" s="399"/>
      <c r="X36" s="399"/>
    </row>
    <row r="37" spans="1:24" ht="15.75" customHeight="1" x14ac:dyDescent="0.2">
      <c r="A37" s="372"/>
      <c r="B37" s="382"/>
      <c r="C37" s="538"/>
      <c r="D37" s="430" t="s">
        <v>654</v>
      </c>
      <c r="E37" s="155">
        <v>96180</v>
      </c>
      <c r="F37" s="155">
        <v>94237</v>
      </c>
      <c r="G37" s="155">
        <v>93666</v>
      </c>
      <c r="H37" s="155">
        <v>97528</v>
      </c>
      <c r="I37" s="155">
        <v>96706</v>
      </c>
      <c r="J37" s="155">
        <v>95143</v>
      </c>
      <c r="K37" s="155">
        <v>90486</v>
      </c>
      <c r="L37" s="155">
        <v>86208</v>
      </c>
      <c r="M37" s="155">
        <v>82787</v>
      </c>
      <c r="N37" s="155">
        <v>81987</v>
      </c>
      <c r="O37" s="155">
        <v>83487</v>
      </c>
      <c r="P37" s="155">
        <v>82345</v>
      </c>
      <c r="Q37" s="155" t="s">
        <v>383</v>
      </c>
      <c r="R37" s="383"/>
      <c r="S37" s="372"/>
      <c r="T37" s="399"/>
      <c r="U37" s="399"/>
      <c r="V37" s="744"/>
      <c r="W37" s="399"/>
      <c r="X37" s="399"/>
    </row>
    <row r="38" spans="1:24" ht="15.75" customHeight="1" x14ac:dyDescent="0.2">
      <c r="A38" s="372"/>
      <c r="B38" s="382"/>
      <c r="C38" s="538"/>
      <c r="D38" s="430" t="s">
        <v>189</v>
      </c>
      <c r="E38" s="155">
        <v>27219</v>
      </c>
      <c r="F38" s="155">
        <v>26282</v>
      </c>
      <c r="G38" s="155">
        <v>25877</v>
      </c>
      <c r="H38" s="155">
        <v>26736</v>
      </c>
      <c r="I38" s="155">
        <v>26463</v>
      </c>
      <c r="J38" s="155">
        <v>26219</v>
      </c>
      <c r="K38" s="155">
        <v>24260</v>
      </c>
      <c r="L38" s="155">
        <v>21821</v>
      </c>
      <c r="M38" s="155">
        <v>20591</v>
      </c>
      <c r="N38" s="155">
        <v>20775</v>
      </c>
      <c r="O38" s="155">
        <v>21492</v>
      </c>
      <c r="P38" s="155">
        <v>21524</v>
      </c>
      <c r="Q38" s="155" t="s">
        <v>383</v>
      </c>
      <c r="R38" s="383"/>
      <c r="S38" s="372"/>
      <c r="V38" s="654"/>
    </row>
    <row r="39" spans="1:24" ht="15.75" customHeight="1" x14ac:dyDescent="0.2">
      <c r="A39" s="372"/>
      <c r="B39" s="382"/>
      <c r="C39" s="538"/>
      <c r="D39" s="430" t="s">
        <v>190</v>
      </c>
      <c r="E39" s="155">
        <v>11866</v>
      </c>
      <c r="F39" s="155">
        <v>18427</v>
      </c>
      <c r="G39" s="155">
        <v>20606</v>
      </c>
      <c r="H39" s="155">
        <v>21799</v>
      </c>
      <c r="I39" s="155">
        <v>19852</v>
      </c>
      <c r="J39" s="155">
        <v>15516</v>
      </c>
      <c r="K39" s="155">
        <v>12135</v>
      </c>
      <c r="L39" s="155">
        <v>9268</v>
      </c>
      <c r="M39" s="155">
        <v>7798</v>
      </c>
      <c r="N39" s="155">
        <v>7517</v>
      </c>
      <c r="O39" s="155">
        <v>7709</v>
      </c>
      <c r="P39" s="155">
        <v>8662</v>
      </c>
      <c r="Q39" s="155">
        <v>10755</v>
      </c>
      <c r="R39" s="383"/>
      <c r="S39" s="372"/>
      <c r="V39" s="654"/>
    </row>
    <row r="40" spans="1:24" ht="15.75" customHeight="1" x14ac:dyDescent="0.2">
      <c r="A40" s="372"/>
      <c r="B40" s="382"/>
      <c r="C40" s="538"/>
      <c r="D40" s="430" t="s">
        <v>130</v>
      </c>
      <c r="E40" s="155">
        <v>8677</v>
      </c>
      <c r="F40" s="155">
        <v>8663</v>
      </c>
      <c r="G40" s="155">
        <v>8656</v>
      </c>
      <c r="H40" s="155">
        <v>8648</v>
      </c>
      <c r="I40" s="155">
        <v>8630</v>
      </c>
      <c r="J40" s="155">
        <v>8612</v>
      </c>
      <c r="K40" s="155">
        <v>8588</v>
      </c>
      <c r="L40" s="155">
        <v>8344</v>
      </c>
      <c r="M40" s="155">
        <v>8010</v>
      </c>
      <c r="N40" s="155">
        <v>7938</v>
      </c>
      <c r="O40" s="155">
        <v>7898</v>
      </c>
      <c r="P40" s="155">
        <v>7722</v>
      </c>
      <c r="Q40" s="155">
        <v>7713</v>
      </c>
      <c r="R40" s="383"/>
      <c r="S40" s="372"/>
      <c r="V40" s="654"/>
    </row>
    <row r="41" spans="1:24" ht="15.75" customHeight="1" x14ac:dyDescent="0.2">
      <c r="A41" s="372"/>
      <c r="B41" s="382"/>
      <c r="C41" s="538"/>
      <c r="D41" s="430" t="s">
        <v>131</v>
      </c>
      <c r="E41" s="155">
        <v>17101</v>
      </c>
      <c r="F41" s="155">
        <v>17092</v>
      </c>
      <c r="G41" s="155">
        <v>17324</v>
      </c>
      <c r="H41" s="155">
        <v>17311</v>
      </c>
      <c r="I41" s="155">
        <v>17300</v>
      </c>
      <c r="J41" s="155">
        <v>17265</v>
      </c>
      <c r="K41" s="155">
        <v>17217</v>
      </c>
      <c r="L41" s="155">
        <v>16670</v>
      </c>
      <c r="M41" s="155">
        <v>16140</v>
      </c>
      <c r="N41" s="155">
        <v>15870</v>
      </c>
      <c r="O41" s="155">
        <v>15830</v>
      </c>
      <c r="P41" s="155">
        <v>15807</v>
      </c>
      <c r="Q41" s="155">
        <v>15972</v>
      </c>
      <c r="R41" s="383"/>
      <c r="S41" s="372"/>
      <c r="V41" s="654"/>
    </row>
    <row r="42" spans="1:24" s="583" customFormat="1" ht="22.5" customHeight="1" x14ac:dyDescent="0.2">
      <c r="A42" s="584"/>
      <c r="B42" s="585"/>
      <c r="C42" s="667" t="s">
        <v>287</v>
      </c>
      <c r="D42" s="667"/>
      <c r="E42" s="369"/>
      <c r="F42" s="369"/>
      <c r="G42" s="369"/>
      <c r="H42" s="369"/>
      <c r="I42" s="369"/>
      <c r="J42" s="369"/>
      <c r="K42" s="369"/>
      <c r="L42" s="369"/>
      <c r="M42" s="369"/>
      <c r="N42" s="369"/>
      <c r="O42" s="369"/>
      <c r="P42" s="369"/>
      <c r="Q42" s="369"/>
      <c r="R42" s="586"/>
      <c r="S42" s="584"/>
      <c r="V42" s="654"/>
    </row>
    <row r="43" spans="1:24" ht="15.75" customHeight="1" x14ac:dyDescent="0.2">
      <c r="A43" s="372"/>
      <c r="B43" s="382"/>
      <c r="C43" s="538"/>
      <c r="D43" s="666" t="s">
        <v>664</v>
      </c>
      <c r="E43" s="146">
        <v>40326</v>
      </c>
      <c r="F43" s="146">
        <v>41226</v>
      </c>
      <c r="G43" s="146">
        <v>41371</v>
      </c>
      <c r="H43" s="146">
        <v>42566</v>
      </c>
      <c r="I43" s="146">
        <v>41329</v>
      </c>
      <c r="J43" s="146">
        <v>40193</v>
      </c>
      <c r="K43" s="146">
        <v>40193</v>
      </c>
      <c r="L43" s="146">
        <v>36494</v>
      </c>
      <c r="M43" s="146">
        <v>34788</v>
      </c>
      <c r="N43" s="146">
        <v>34390</v>
      </c>
      <c r="O43" s="146">
        <v>34220</v>
      </c>
      <c r="P43" s="146">
        <v>34360</v>
      </c>
      <c r="Q43" s="155" t="s">
        <v>383</v>
      </c>
      <c r="R43" s="383"/>
      <c r="S43" s="372"/>
      <c r="V43" s="654"/>
    </row>
    <row r="44" spans="1:24" s="583" customFormat="1" ht="15.75" customHeight="1" x14ac:dyDescent="0.2">
      <c r="A44" s="584"/>
      <c r="B44" s="585"/>
      <c r="C44" s="587"/>
      <c r="D44" s="666" t="s">
        <v>662</v>
      </c>
      <c r="E44" s="146">
        <v>40429</v>
      </c>
      <c r="F44" s="146">
        <v>39957</v>
      </c>
      <c r="G44" s="146">
        <v>39037</v>
      </c>
      <c r="H44" s="146">
        <v>41159</v>
      </c>
      <c r="I44" s="146">
        <v>40450</v>
      </c>
      <c r="J44" s="146">
        <v>39488</v>
      </c>
      <c r="K44" s="146">
        <v>39488</v>
      </c>
      <c r="L44" s="146">
        <v>35544</v>
      </c>
      <c r="M44" s="146">
        <v>33332</v>
      </c>
      <c r="N44" s="146">
        <v>32805</v>
      </c>
      <c r="O44" s="146">
        <v>33241</v>
      </c>
      <c r="P44" s="146">
        <v>33060</v>
      </c>
      <c r="Q44" s="155" t="s">
        <v>383</v>
      </c>
      <c r="R44" s="586"/>
      <c r="S44" s="584"/>
      <c r="V44" s="654"/>
    </row>
    <row r="45" spans="1:24" ht="15.75" customHeight="1" x14ac:dyDescent="0.2">
      <c r="A45" s="372"/>
      <c r="B45" s="385"/>
      <c r="C45" s="538"/>
      <c r="D45" s="666" t="s">
        <v>663</v>
      </c>
      <c r="E45" s="146">
        <v>33683</v>
      </c>
      <c r="F45" s="146">
        <v>33023</v>
      </c>
      <c r="G45" s="146">
        <v>33449</v>
      </c>
      <c r="H45" s="146">
        <v>34532</v>
      </c>
      <c r="I45" s="146">
        <v>33864</v>
      </c>
      <c r="J45" s="146">
        <v>33319</v>
      </c>
      <c r="K45" s="146">
        <v>33319</v>
      </c>
      <c r="L45" s="146">
        <v>30578</v>
      </c>
      <c r="M45" s="146">
        <v>29023</v>
      </c>
      <c r="N45" s="146">
        <v>28600</v>
      </c>
      <c r="O45" s="146">
        <v>28511</v>
      </c>
      <c r="P45" s="146">
        <v>28385</v>
      </c>
      <c r="Q45" s="155" t="s">
        <v>383</v>
      </c>
      <c r="R45" s="383"/>
      <c r="S45" s="372"/>
      <c r="V45" s="654"/>
    </row>
    <row r="46" spans="1:24" ht="15.75" customHeight="1" x14ac:dyDescent="0.2">
      <c r="A46" s="372"/>
      <c r="B46" s="382"/>
      <c r="C46" s="538"/>
      <c r="D46" s="666" t="s">
        <v>665</v>
      </c>
      <c r="E46" s="146">
        <v>24645</v>
      </c>
      <c r="F46" s="146">
        <v>24388</v>
      </c>
      <c r="G46" s="146">
        <v>24132</v>
      </c>
      <c r="H46" s="146">
        <v>25013</v>
      </c>
      <c r="I46" s="146">
        <v>24483</v>
      </c>
      <c r="J46" s="146">
        <v>23842</v>
      </c>
      <c r="K46" s="146">
        <v>23842</v>
      </c>
      <c r="L46" s="146">
        <v>21541</v>
      </c>
      <c r="M46" s="146">
        <v>20312</v>
      </c>
      <c r="N46" s="146">
        <v>20203</v>
      </c>
      <c r="O46" s="146">
        <v>20733</v>
      </c>
      <c r="P46" s="146">
        <v>20733</v>
      </c>
      <c r="Q46" s="155" t="s">
        <v>383</v>
      </c>
      <c r="R46" s="383"/>
      <c r="S46" s="372"/>
      <c r="V46" s="654"/>
    </row>
    <row r="47" spans="1:24" ht="15.75" customHeight="1" x14ac:dyDescent="0.2">
      <c r="A47" s="372"/>
      <c r="B47" s="382"/>
      <c r="C47" s="538"/>
      <c r="D47" s="666" t="s">
        <v>669</v>
      </c>
      <c r="E47" s="146">
        <v>16995</v>
      </c>
      <c r="F47" s="146">
        <v>16575</v>
      </c>
      <c r="G47" s="146">
        <v>16079</v>
      </c>
      <c r="H47" s="146">
        <v>16769</v>
      </c>
      <c r="I47" s="146">
        <v>16379</v>
      </c>
      <c r="J47" s="146">
        <v>16106</v>
      </c>
      <c r="K47" s="146">
        <v>16106</v>
      </c>
      <c r="L47" s="146">
        <v>14396</v>
      </c>
      <c r="M47" s="146">
        <v>14034</v>
      </c>
      <c r="N47" s="146">
        <v>14357</v>
      </c>
      <c r="O47" s="146">
        <v>15126</v>
      </c>
      <c r="P47" s="146">
        <v>15130</v>
      </c>
      <c r="Q47" s="155" t="s">
        <v>383</v>
      </c>
      <c r="R47" s="383"/>
      <c r="S47" s="372"/>
      <c r="V47" s="654"/>
    </row>
    <row r="48" spans="1:24" s="386" customFormat="1" ht="22.5" customHeight="1" x14ac:dyDescent="0.2">
      <c r="A48" s="384"/>
      <c r="B48" s="385"/>
      <c r="C48" s="1559" t="s">
        <v>235</v>
      </c>
      <c r="D48" s="1560"/>
      <c r="E48" s="1560"/>
      <c r="F48" s="1560"/>
      <c r="G48" s="1560"/>
      <c r="H48" s="1560"/>
      <c r="I48" s="1560"/>
      <c r="J48" s="1560"/>
      <c r="K48" s="1560"/>
      <c r="L48" s="1560"/>
      <c r="M48" s="1560"/>
      <c r="N48" s="1560"/>
      <c r="O48" s="1560"/>
      <c r="P48" s="1560"/>
      <c r="Q48" s="1560"/>
      <c r="R48" s="411"/>
      <c r="S48" s="384"/>
      <c r="V48" s="654"/>
    </row>
    <row r="49" spans="1:22" s="386" customFormat="1" ht="10.5" customHeight="1" x14ac:dyDescent="0.2">
      <c r="A49" s="384"/>
      <c r="B49" s="385"/>
      <c r="C49" s="1561" t="s">
        <v>384</v>
      </c>
      <c r="D49" s="1561"/>
      <c r="E49" s="1561"/>
      <c r="F49" s="1561"/>
      <c r="G49" s="1561"/>
      <c r="H49" s="1561"/>
      <c r="I49" s="1561"/>
      <c r="J49" s="1561"/>
      <c r="K49" s="1561"/>
      <c r="L49" s="1561"/>
      <c r="M49" s="1561"/>
      <c r="N49" s="1561"/>
      <c r="O49" s="1561"/>
      <c r="P49" s="1561"/>
      <c r="Q49" s="1561"/>
      <c r="R49" s="411"/>
      <c r="S49" s="384"/>
    </row>
    <row r="50" spans="1:22" s="386" customFormat="1" ht="13.5" customHeight="1" x14ac:dyDescent="0.2">
      <c r="A50" s="384"/>
      <c r="B50" s="385"/>
      <c r="C50" s="414" t="s">
        <v>424</v>
      </c>
      <c r="D50" s="588"/>
      <c r="E50" s="589"/>
      <c r="F50" s="385"/>
      <c r="G50" s="589"/>
      <c r="H50" s="588"/>
      <c r="I50" s="589"/>
      <c r="J50" s="799"/>
      <c r="K50" s="518"/>
      <c r="L50" s="588"/>
      <c r="M50" s="588"/>
      <c r="N50" s="588"/>
      <c r="O50" s="588"/>
      <c r="P50" s="588"/>
      <c r="Q50" s="588"/>
      <c r="R50" s="411"/>
      <c r="S50" s="384"/>
      <c r="V50" s="654"/>
    </row>
    <row r="51" spans="1:22" x14ac:dyDescent="0.2">
      <c r="A51" s="372"/>
      <c r="B51" s="382"/>
      <c r="C51" s="382"/>
      <c r="D51" s="382"/>
      <c r="E51" s="382"/>
      <c r="F51" s="382"/>
      <c r="G51" s="382"/>
      <c r="H51" s="434"/>
      <c r="I51" s="434"/>
      <c r="J51" s="434"/>
      <c r="K51" s="434"/>
      <c r="L51" s="652"/>
      <c r="M51" s="382"/>
      <c r="N51" s="1562">
        <v>43405</v>
      </c>
      <c r="O51" s="1562"/>
      <c r="P51" s="1562"/>
      <c r="Q51" s="1562"/>
      <c r="R51" s="590">
        <v>11</v>
      </c>
      <c r="S51" s="372"/>
    </row>
    <row r="52" spans="1:22" x14ac:dyDescent="0.2">
      <c r="A52" s="399"/>
      <c r="B52" s="399"/>
      <c r="C52" s="399"/>
      <c r="D52" s="399"/>
      <c r="E52" s="399"/>
      <c r="G52" s="399"/>
      <c r="H52" s="399"/>
      <c r="I52" s="399"/>
      <c r="J52" s="399"/>
      <c r="K52" s="399"/>
      <c r="L52" s="399"/>
      <c r="M52" s="399"/>
      <c r="N52" s="399"/>
      <c r="O52" s="399"/>
      <c r="P52" s="399"/>
      <c r="Q52" s="399"/>
      <c r="R52" s="399"/>
      <c r="S52" s="399"/>
    </row>
  </sheetData>
  <mergeCells count="10">
    <mergeCell ref="C48:Q48"/>
    <mergeCell ref="C49:Q49"/>
    <mergeCell ref="N51:Q51"/>
    <mergeCell ref="B1:H1"/>
    <mergeCell ref="C5:D6"/>
    <mergeCell ref="C8:D8"/>
    <mergeCell ref="C15:D15"/>
    <mergeCell ref="C16:D16"/>
    <mergeCell ref="E6:G6"/>
    <mergeCell ref="H6:Q6"/>
  </mergeCells>
  <conditionalFormatting sqref="V7">
    <cfRule type="cellIs" dxfId="21" priority="7" operator="equal">
      <formula>"jan."</formula>
    </cfRule>
  </conditionalFormatting>
  <conditionalFormatting sqref="Q7">
    <cfRule type="cellIs" dxfId="20" priority="2" operator="equal">
      <formula>"jan."</formula>
    </cfRule>
  </conditionalFormatting>
  <conditionalFormatting sqref="E7:P7">
    <cfRule type="cellIs" dxfId="19"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N64"/>
  <sheetViews>
    <sheetView zoomScaleNormal="100" workbookViewId="0"/>
  </sheetViews>
  <sheetFormatPr defaultRowHeight="12.75" x14ac:dyDescent="0.2"/>
  <cols>
    <col min="1" max="1" width="1" style="377" customWidth="1"/>
    <col min="2" max="2" width="2.5703125" style="377" customWidth="1"/>
    <col min="3" max="3" width="1" style="377" customWidth="1"/>
    <col min="4" max="4" width="42.28515625" style="377" customWidth="1"/>
    <col min="5" max="5" width="0.28515625" style="377" customWidth="1"/>
    <col min="6" max="6" width="8" style="377" customWidth="1"/>
    <col min="7" max="7" width="11.28515625" style="377" customWidth="1"/>
    <col min="8" max="8" width="8" style="377" customWidth="1"/>
    <col min="9" max="9" width="13.28515625" style="377" customWidth="1"/>
    <col min="10" max="10" width="11.42578125" style="377" customWidth="1"/>
    <col min="11" max="11" width="2.5703125" style="377" customWidth="1"/>
    <col min="12" max="12" width="1" style="377" customWidth="1"/>
    <col min="13" max="16384" width="9.140625" style="377"/>
  </cols>
  <sheetData>
    <row r="1" spans="1:12" x14ac:dyDescent="0.2">
      <c r="A1" s="372"/>
      <c r="B1" s="540"/>
      <c r="C1" s="1568"/>
      <c r="D1" s="1568"/>
      <c r="E1" s="940"/>
      <c r="F1" s="376"/>
      <c r="G1" s="376"/>
      <c r="H1" s="1011"/>
      <c r="I1" s="1012" t="s">
        <v>474</v>
      </c>
      <c r="J1" s="1012"/>
      <c r="K1" s="1012"/>
      <c r="L1" s="372"/>
    </row>
    <row r="2" spans="1:12" ht="6" customHeight="1" x14ac:dyDescent="0.2">
      <c r="A2" s="372"/>
      <c r="B2" s="941"/>
      <c r="C2" s="942"/>
      <c r="D2" s="942"/>
      <c r="E2" s="942"/>
      <c r="F2" s="541"/>
      <c r="G2" s="541"/>
      <c r="H2" s="382"/>
      <c r="I2" s="382"/>
      <c r="J2" s="1569" t="s">
        <v>70</v>
      </c>
      <c r="K2" s="382"/>
      <c r="L2" s="372"/>
    </row>
    <row r="3" spans="1:12" ht="13.5" thickBot="1" x14ac:dyDescent="0.25">
      <c r="A3" s="372"/>
      <c r="B3" s="435"/>
      <c r="C3" s="382"/>
      <c r="D3" s="382"/>
      <c r="E3" s="382"/>
      <c r="F3" s="382"/>
      <c r="G3" s="382"/>
      <c r="H3" s="382"/>
      <c r="I3" s="382"/>
      <c r="J3" s="1570"/>
      <c r="K3" s="697"/>
      <c r="L3" s="372"/>
    </row>
    <row r="4" spans="1:12" ht="15" thickBot="1" x14ac:dyDescent="0.25">
      <c r="A4" s="372"/>
      <c r="B4" s="435"/>
      <c r="C4" s="1571" t="s">
        <v>475</v>
      </c>
      <c r="D4" s="1572"/>
      <c r="E4" s="1572"/>
      <c r="F4" s="1572"/>
      <c r="G4" s="1572"/>
      <c r="H4" s="1572"/>
      <c r="I4" s="1572"/>
      <c r="J4" s="1573"/>
      <c r="K4" s="382"/>
      <c r="L4" s="372"/>
    </row>
    <row r="5" spans="1:12" ht="7.5" customHeight="1" x14ac:dyDescent="0.2">
      <c r="A5" s="372"/>
      <c r="B5" s="435"/>
      <c r="C5" s="1013" t="s">
        <v>78</v>
      </c>
      <c r="D5" s="382"/>
      <c r="E5" s="382"/>
      <c r="F5" s="382"/>
      <c r="G5" s="382"/>
      <c r="H5" s="382"/>
      <c r="I5" s="382"/>
      <c r="J5" s="697"/>
      <c r="K5" s="382"/>
      <c r="L5" s="372"/>
    </row>
    <row r="6" spans="1:12" s="386" customFormat="1" ht="22.5" customHeight="1" x14ac:dyDescent="0.2">
      <c r="A6" s="384"/>
      <c r="B6" s="534"/>
      <c r="C6" s="1574">
        <v>2015</v>
      </c>
      <c r="D6" s="1575"/>
      <c r="E6" s="543"/>
      <c r="F6" s="1578" t="s">
        <v>381</v>
      </c>
      <c r="G6" s="1578"/>
      <c r="H6" s="1579" t="s">
        <v>428</v>
      </c>
      <c r="I6" s="1578"/>
      <c r="J6" s="1580" t="s">
        <v>429</v>
      </c>
      <c r="K6" s="380"/>
      <c r="L6" s="384"/>
    </row>
    <row r="7" spans="1:12" s="386" customFormat="1" ht="32.25" customHeight="1" x14ac:dyDescent="0.2">
      <c r="A7" s="384"/>
      <c r="B7" s="534"/>
      <c r="C7" s="1576"/>
      <c r="D7" s="1577"/>
      <c r="E7" s="543"/>
      <c r="F7" s="944" t="s">
        <v>430</v>
      </c>
      <c r="G7" s="944" t="s">
        <v>431</v>
      </c>
      <c r="H7" s="945" t="s">
        <v>430</v>
      </c>
      <c r="I7" s="946" t="s">
        <v>432</v>
      </c>
      <c r="J7" s="1581"/>
      <c r="K7" s="380"/>
      <c r="L7" s="384"/>
    </row>
    <row r="8" spans="1:12" s="386" customFormat="1" ht="18.75" customHeight="1" x14ac:dyDescent="0.2">
      <c r="A8" s="384"/>
      <c r="B8" s="534"/>
      <c r="C8" s="1582" t="s">
        <v>68</v>
      </c>
      <c r="D8" s="1582"/>
      <c r="E8" s="947"/>
      <c r="F8" s="948">
        <v>45317</v>
      </c>
      <c r="G8" s="949">
        <v>18.317744165177814</v>
      </c>
      <c r="H8" s="950">
        <v>881024</v>
      </c>
      <c r="I8" s="951">
        <v>32.781776061546203</v>
      </c>
      <c r="J8" s="951">
        <v>28.724645412612386</v>
      </c>
      <c r="K8" s="778"/>
      <c r="L8" s="384"/>
    </row>
    <row r="9" spans="1:12" s="386" customFormat="1" ht="17.25" customHeight="1" x14ac:dyDescent="0.2">
      <c r="A9" s="384"/>
      <c r="B9" s="534"/>
      <c r="C9" s="1020" t="s">
        <v>348</v>
      </c>
      <c r="D9" s="1021"/>
      <c r="E9" s="1021"/>
      <c r="F9" s="1022">
        <v>1415</v>
      </c>
      <c r="G9" s="1023">
        <v>11.416814587703728</v>
      </c>
      <c r="H9" s="1024">
        <v>8093</v>
      </c>
      <c r="I9" s="1025">
        <v>13.273305779702158</v>
      </c>
      <c r="J9" s="1025">
        <v>23.113554924008366</v>
      </c>
      <c r="K9" s="1026"/>
      <c r="L9" s="384"/>
    </row>
    <row r="10" spans="1:12" s="781" customFormat="1" ht="17.25" customHeight="1" x14ac:dyDescent="0.2">
      <c r="A10" s="779"/>
      <c r="B10" s="780"/>
      <c r="C10" s="1020" t="s">
        <v>349</v>
      </c>
      <c r="D10" s="1027"/>
      <c r="E10" s="1027"/>
      <c r="F10" s="1022">
        <v>164</v>
      </c>
      <c r="G10" s="1023">
        <v>30.483271375464682</v>
      </c>
      <c r="H10" s="1024">
        <v>3300</v>
      </c>
      <c r="I10" s="1025">
        <v>38.919683924991155</v>
      </c>
      <c r="J10" s="1025">
        <v>24.583333333333247</v>
      </c>
      <c r="K10" s="986"/>
      <c r="L10" s="779"/>
    </row>
    <row r="11" spans="1:12" s="781" customFormat="1" ht="17.25" customHeight="1" x14ac:dyDescent="0.2">
      <c r="A11" s="779"/>
      <c r="B11" s="780"/>
      <c r="C11" s="1020" t="s">
        <v>350</v>
      </c>
      <c r="D11" s="1027"/>
      <c r="E11" s="1027"/>
      <c r="F11" s="1022">
        <v>6634</v>
      </c>
      <c r="G11" s="1023">
        <v>21.226083061368143</v>
      </c>
      <c r="H11" s="1024">
        <v>198406</v>
      </c>
      <c r="I11" s="1025">
        <v>33.168388004908238</v>
      </c>
      <c r="J11" s="1025">
        <v>28.168039273005903</v>
      </c>
      <c r="K11" s="986"/>
      <c r="L11" s="779"/>
    </row>
    <row r="12" spans="1:12" s="386" customFormat="1" ht="24" customHeight="1" x14ac:dyDescent="0.2">
      <c r="A12" s="384"/>
      <c r="B12" s="534"/>
      <c r="C12" s="1028"/>
      <c r="D12" s="1029" t="s">
        <v>433</v>
      </c>
      <c r="E12" s="1029"/>
      <c r="F12" s="1030">
        <v>1154</v>
      </c>
      <c r="G12" s="1031">
        <v>20.79653991710218</v>
      </c>
      <c r="H12" s="1032">
        <v>32662</v>
      </c>
      <c r="I12" s="1033">
        <v>36.49263153190396</v>
      </c>
      <c r="J12" s="1033">
        <v>20.197140407813308</v>
      </c>
      <c r="K12" s="1026"/>
      <c r="L12" s="384"/>
    </row>
    <row r="13" spans="1:12" s="386" customFormat="1" ht="24" customHeight="1" x14ac:dyDescent="0.2">
      <c r="A13" s="384"/>
      <c r="B13" s="534"/>
      <c r="C13" s="1028"/>
      <c r="D13" s="1029" t="s">
        <v>434</v>
      </c>
      <c r="E13" s="1029"/>
      <c r="F13" s="1030">
        <v>928</v>
      </c>
      <c r="G13" s="1031">
        <v>12.85852847443536</v>
      </c>
      <c r="H13" s="1032">
        <v>21907</v>
      </c>
      <c r="I13" s="1033">
        <v>12.930815679654344</v>
      </c>
      <c r="J13" s="1033">
        <v>25.995800429086756</v>
      </c>
      <c r="K13" s="1026"/>
      <c r="L13" s="384"/>
    </row>
    <row r="14" spans="1:12" s="386" customFormat="1" ht="18" customHeight="1" x14ac:dyDescent="0.2">
      <c r="A14" s="384"/>
      <c r="B14" s="534"/>
      <c r="C14" s="1028"/>
      <c r="D14" s="1029" t="s">
        <v>435</v>
      </c>
      <c r="E14" s="1029"/>
      <c r="F14" s="1030">
        <v>315</v>
      </c>
      <c r="G14" s="1031">
        <v>21.472392638036812</v>
      </c>
      <c r="H14" s="1032">
        <v>10108</v>
      </c>
      <c r="I14" s="1033">
        <v>43.744319903059683</v>
      </c>
      <c r="J14" s="1033">
        <v>32.076177285318579</v>
      </c>
      <c r="K14" s="1026"/>
      <c r="L14" s="384"/>
    </row>
    <row r="15" spans="1:12" s="386" customFormat="1" ht="24" customHeight="1" x14ac:dyDescent="0.2">
      <c r="A15" s="384"/>
      <c r="B15" s="534"/>
      <c r="C15" s="1028"/>
      <c r="D15" s="1029" t="s">
        <v>436</v>
      </c>
      <c r="E15" s="1029"/>
      <c r="F15" s="1030">
        <v>218</v>
      </c>
      <c r="G15" s="1031">
        <v>46.581196581196579</v>
      </c>
      <c r="H15" s="1032">
        <v>8257</v>
      </c>
      <c r="I15" s="1033">
        <v>61.426871001339087</v>
      </c>
      <c r="J15" s="1033">
        <v>32.409834080174384</v>
      </c>
      <c r="K15" s="1026"/>
      <c r="L15" s="384"/>
    </row>
    <row r="16" spans="1:12" s="386" customFormat="1" ht="17.25" customHeight="1" x14ac:dyDescent="0.2">
      <c r="A16" s="384"/>
      <c r="B16" s="534"/>
      <c r="C16" s="1028"/>
      <c r="D16" s="1029" t="s">
        <v>391</v>
      </c>
      <c r="E16" s="1029"/>
      <c r="F16" s="1030">
        <v>59</v>
      </c>
      <c r="G16" s="1031">
        <v>65.555555555555557</v>
      </c>
      <c r="H16" s="1032">
        <v>4616</v>
      </c>
      <c r="I16" s="1033">
        <v>69.403097278604719</v>
      </c>
      <c r="J16" s="1033">
        <v>38.040727902946067</v>
      </c>
      <c r="K16" s="1026"/>
      <c r="L16" s="384"/>
    </row>
    <row r="17" spans="1:12" s="386" customFormat="1" ht="17.25" customHeight="1" x14ac:dyDescent="0.2">
      <c r="A17" s="384"/>
      <c r="B17" s="534"/>
      <c r="C17" s="1028"/>
      <c r="D17" s="1029" t="s">
        <v>392</v>
      </c>
      <c r="E17" s="1029"/>
      <c r="F17" s="1030">
        <v>291</v>
      </c>
      <c r="G17" s="1031">
        <v>41.630901287553648</v>
      </c>
      <c r="H17" s="1032">
        <v>13210</v>
      </c>
      <c r="I17" s="1033">
        <v>53.518616051533442</v>
      </c>
      <c r="J17" s="1033">
        <v>26.97411052233161</v>
      </c>
      <c r="K17" s="1026"/>
      <c r="L17" s="384"/>
    </row>
    <row r="18" spans="1:12" s="386" customFormat="1" ht="17.25" customHeight="1" x14ac:dyDescent="0.2">
      <c r="A18" s="384"/>
      <c r="B18" s="534"/>
      <c r="C18" s="1028"/>
      <c r="D18" s="1029" t="s">
        <v>393</v>
      </c>
      <c r="E18" s="1029"/>
      <c r="F18" s="1030">
        <v>471</v>
      </c>
      <c r="G18" s="1031">
        <v>24.685534591194969</v>
      </c>
      <c r="H18" s="1032">
        <v>11013</v>
      </c>
      <c r="I18" s="1033">
        <v>31.24166690306658</v>
      </c>
      <c r="J18" s="1033">
        <v>24.066830109870139</v>
      </c>
      <c r="K18" s="1026"/>
      <c r="L18" s="384"/>
    </row>
    <row r="19" spans="1:12" s="386" customFormat="1" ht="17.25" customHeight="1" x14ac:dyDescent="0.2">
      <c r="A19" s="384"/>
      <c r="B19" s="534"/>
      <c r="C19" s="1028"/>
      <c r="D19" s="1029" t="s">
        <v>437</v>
      </c>
      <c r="E19" s="1029"/>
      <c r="F19" s="1030">
        <v>1363</v>
      </c>
      <c r="G19" s="1031">
        <v>24.369747899159663</v>
      </c>
      <c r="H19" s="1032">
        <v>26553</v>
      </c>
      <c r="I19" s="1033">
        <v>34.632390343154519</v>
      </c>
      <c r="J19" s="1033">
        <v>28.278047678228685</v>
      </c>
      <c r="K19" s="1026"/>
      <c r="L19" s="384"/>
    </row>
    <row r="20" spans="1:12" s="386" customFormat="1" ht="36.75" customHeight="1" x14ac:dyDescent="0.2">
      <c r="A20" s="384"/>
      <c r="B20" s="534"/>
      <c r="C20" s="1028"/>
      <c r="D20" s="1029" t="s">
        <v>438</v>
      </c>
      <c r="E20" s="1029"/>
      <c r="F20" s="1030">
        <v>803</v>
      </c>
      <c r="G20" s="1031">
        <v>30.683989300726022</v>
      </c>
      <c r="H20" s="1032">
        <v>29893</v>
      </c>
      <c r="I20" s="1033">
        <v>45.182207040401444</v>
      </c>
      <c r="J20" s="1033">
        <v>28.998260462315535</v>
      </c>
      <c r="K20" s="1026"/>
      <c r="L20" s="384"/>
    </row>
    <row r="21" spans="1:12" s="386" customFormat="1" ht="23.25" customHeight="1" x14ac:dyDescent="0.2">
      <c r="A21" s="384"/>
      <c r="B21" s="534"/>
      <c r="C21" s="1028"/>
      <c r="D21" s="1029" t="s">
        <v>439</v>
      </c>
      <c r="E21" s="1029"/>
      <c r="F21" s="1030">
        <v>188</v>
      </c>
      <c r="G21" s="1031">
        <v>41.409691629955944</v>
      </c>
      <c r="H21" s="1032">
        <v>21970</v>
      </c>
      <c r="I21" s="1033">
        <v>68.934140754918261</v>
      </c>
      <c r="J21" s="1033">
        <v>41.580109239872449</v>
      </c>
      <c r="K21" s="1026"/>
      <c r="L21" s="384"/>
    </row>
    <row r="22" spans="1:12" s="386" customFormat="1" ht="18" customHeight="1" x14ac:dyDescent="0.2">
      <c r="A22" s="384"/>
      <c r="B22" s="534"/>
      <c r="C22" s="1028"/>
      <c r="D22" s="1034" t="s">
        <v>440</v>
      </c>
      <c r="E22" s="1029"/>
      <c r="F22" s="1030">
        <v>844</v>
      </c>
      <c r="G22" s="1031">
        <v>16.2557781201849</v>
      </c>
      <c r="H22" s="1032">
        <v>18217</v>
      </c>
      <c r="I22" s="1033">
        <v>29.659237068754983</v>
      </c>
      <c r="J22" s="1033">
        <v>24.126145907668956</v>
      </c>
      <c r="K22" s="1026"/>
      <c r="L22" s="384"/>
    </row>
    <row r="23" spans="1:12" s="784" customFormat="1" ht="18" customHeight="1" x14ac:dyDescent="0.2">
      <c r="A23" s="782"/>
      <c r="B23" s="783"/>
      <c r="C23" s="1020" t="s">
        <v>441</v>
      </c>
      <c r="D23" s="1029"/>
      <c r="E23" s="1029"/>
      <c r="F23" s="1035">
        <v>100</v>
      </c>
      <c r="G23" s="1036">
        <v>52.356020942408378</v>
      </c>
      <c r="H23" s="1024">
        <v>5441</v>
      </c>
      <c r="I23" s="1025">
        <v>81.500898741761532</v>
      </c>
      <c r="J23" s="1025">
        <v>31.59639772100698</v>
      </c>
      <c r="K23" s="1026"/>
      <c r="L23" s="782"/>
    </row>
    <row r="24" spans="1:12" s="784" customFormat="1" ht="18" customHeight="1" x14ac:dyDescent="0.2">
      <c r="A24" s="782"/>
      <c r="B24" s="783"/>
      <c r="C24" s="1020" t="s">
        <v>351</v>
      </c>
      <c r="D24" s="1029"/>
      <c r="E24" s="1029"/>
      <c r="F24" s="1035">
        <v>282</v>
      </c>
      <c r="G24" s="1036">
        <v>47.959183673469383</v>
      </c>
      <c r="H24" s="1024">
        <v>11510</v>
      </c>
      <c r="I24" s="1025">
        <v>54.42337699181995</v>
      </c>
      <c r="J24" s="1025">
        <v>26.54526498696794</v>
      </c>
      <c r="K24" s="1026"/>
      <c r="L24" s="782"/>
    </row>
    <row r="25" spans="1:12" s="784" customFormat="1" ht="18" customHeight="1" x14ac:dyDescent="0.2">
      <c r="A25" s="782"/>
      <c r="B25" s="783"/>
      <c r="C25" s="1020" t="s">
        <v>352</v>
      </c>
      <c r="D25" s="1029"/>
      <c r="E25" s="1029"/>
      <c r="F25" s="1035">
        <v>3783</v>
      </c>
      <c r="G25" s="1036">
        <v>15.18362432269717</v>
      </c>
      <c r="H25" s="1024">
        <v>44246</v>
      </c>
      <c r="I25" s="1025">
        <v>22.479639480355846</v>
      </c>
      <c r="J25" s="1025">
        <v>24.274216878361358</v>
      </c>
      <c r="K25" s="1026"/>
      <c r="L25" s="782"/>
    </row>
    <row r="26" spans="1:12" s="784" customFormat="1" ht="18" customHeight="1" x14ac:dyDescent="0.2">
      <c r="A26" s="782"/>
      <c r="B26" s="783"/>
      <c r="C26" s="1037" t="s">
        <v>353</v>
      </c>
      <c r="D26" s="1034"/>
      <c r="E26" s="1034"/>
      <c r="F26" s="1035">
        <v>11492</v>
      </c>
      <c r="G26" s="1036">
        <v>17.153518919322337</v>
      </c>
      <c r="H26" s="1024">
        <v>184933</v>
      </c>
      <c r="I26" s="1025">
        <v>35.554124330715474</v>
      </c>
      <c r="J26" s="1025">
        <v>30.780839547295233</v>
      </c>
      <c r="K26" s="1026"/>
      <c r="L26" s="782"/>
    </row>
    <row r="27" spans="1:12" s="784" customFormat="1" ht="22.5" customHeight="1" x14ac:dyDescent="0.2">
      <c r="A27" s="782"/>
      <c r="B27" s="783"/>
      <c r="C27" s="1038"/>
      <c r="D27" s="1034" t="s">
        <v>442</v>
      </c>
      <c r="E27" s="1034"/>
      <c r="F27" s="1039">
        <v>1932</v>
      </c>
      <c r="G27" s="1040">
        <v>17.463617463617464</v>
      </c>
      <c r="H27" s="1032">
        <v>15893</v>
      </c>
      <c r="I27" s="1033">
        <v>24.055154459731494</v>
      </c>
      <c r="J27" s="1033">
        <v>26.655823318441936</v>
      </c>
      <c r="K27" s="1026"/>
      <c r="L27" s="782"/>
    </row>
    <row r="28" spans="1:12" s="784" customFormat="1" ht="17.25" customHeight="1" x14ac:dyDescent="0.2">
      <c r="A28" s="782"/>
      <c r="B28" s="783"/>
      <c r="C28" s="1038"/>
      <c r="D28" s="1034" t="s">
        <v>443</v>
      </c>
      <c r="E28" s="1034"/>
      <c r="F28" s="1039">
        <v>3909</v>
      </c>
      <c r="G28" s="1040">
        <v>20.720911741319906</v>
      </c>
      <c r="H28" s="1032">
        <v>46035</v>
      </c>
      <c r="I28" s="1033">
        <v>28.231246627091206</v>
      </c>
      <c r="J28" s="1033">
        <v>25.448941023134406</v>
      </c>
      <c r="K28" s="1026"/>
      <c r="L28" s="782"/>
    </row>
    <row r="29" spans="1:12" s="784" customFormat="1" ht="17.25" customHeight="1" x14ac:dyDescent="0.2">
      <c r="A29" s="782"/>
      <c r="B29" s="783"/>
      <c r="C29" s="1038"/>
      <c r="D29" s="1034" t="s">
        <v>444</v>
      </c>
      <c r="E29" s="1034"/>
      <c r="F29" s="1039">
        <v>5651</v>
      </c>
      <c r="G29" s="1040">
        <v>15.24536649850271</v>
      </c>
      <c r="H29" s="1032">
        <v>123005</v>
      </c>
      <c r="I29" s="1033">
        <v>42.268016439184635</v>
      </c>
      <c r="J29" s="1033">
        <v>33.30929637006593</v>
      </c>
      <c r="K29" s="1026"/>
      <c r="L29" s="782"/>
    </row>
    <row r="30" spans="1:12" s="784" customFormat="1" ht="17.25" customHeight="1" x14ac:dyDescent="0.2">
      <c r="A30" s="782"/>
      <c r="B30" s="783"/>
      <c r="C30" s="1037" t="s">
        <v>354</v>
      </c>
      <c r="D30" s="1041"/>
      <c r="E30" s="1041"/>
      <c r="F30" s="1035">
        <v>1856</v>
      </c>
      <c r="G30" s="1036">
        <v>20.751341681574239</v>
      </c>
      <c r="H30" s="1024">
        <v>59926</v>
      </c>
      <c r="I30" s="1025">
        <v>44.786069279922273</v>
      </c>
      <c r="J30" s="1025">
        <v>33.255431699095389</v>
      </c>
      <c r="K30" s="1026"/>
      <c r="L30" s="782"/>
    </row>
    <row r="31" spans="1:12" s="784" customFormat="1" ht="17.25" customHeight="1" x14ac:dyDescent="0.2">
      <c r="A31" s="782"/>
      <c r="B31" s="783"/>
      <c r="C31" s="1037" t="s">
        <v>355</v>
      </c>
      <c r="D31" s="1042"/>
      <c r="E31" s="1042"/>
      <c r="F31" s="1035">
        <v>3343</v>
      </c>
      <c r="G31" s="1036">
        <v>11.150767178118747</v>
      </c>
      <c r="H31" s="1024">
        <v>45847</v>
      </c>
      <c r="I31" s="1025">
        <v>22.708226017355472</v>
      </c>
      <c r="J31" s="1025">
        <v>27.164372805199875</v>
      </c>
      <c r="K31" s="1026"/>
      <c r="L31" s="782"/>
    </row>
    <row r="32" spans="1:12" s="784" customFormat="1" ht="17.25" customHeight="1" x14ac:dyDescent="0.2">
      <c r="A32" s="782"/>
      <c r="B32" s="783"/>
      <c r="C32" s="1037" t="s">
        <v>445</v>
      </c>
      <c r="D32" s="1042"/>
      <c r="E32" s="1042"/>
      <c r="F32" s="1035">
        <v>1018</v>
      </c>
      <c r="G32" s="1036">
        <v>25.399201596806385</v>
      </c>
      <c r="H32" s="1024">
        <v>29639</v>
      </c>
      <c r="I32" s="1025">
        <v>41.03192402469751</v>
      </c>
      <c r="J32" s="1025">
        <v>31.333681973076153</v>
      </c>
      <c r="K32" s="1026"/>
      <c r="L32" s="782"/>
    </row>
    <row r="33" spans="1:14" s="784" customFormat="1" ht="17.25" customHeight="1" x14ac:dyDescent="0.2">
      <c r="A33" s="782"/>
      <c r="B33" s="783"/>
      <c r="C33" s="1037" t="s">
        <v>356</v>
      </c>
      <c r="D33" s="1043"/>
      <c r="E33" s="1043"/>
      <c r="F33" s="1035">
        <v>986</v>
      </c>
      <c r="G33" s="1036">
        <v>31.816715069377217</v>
      </c>
      <c r="H33" s="1024">
        <v>59588</v>
      </c>
      <c r="I33" s="1025">
        <v>75.146287328490715</v>
      </c>
      <c r="J33" s="1025">
        <v>29.250738403705267</v>
      </c>
      <c r="K33" s="1026"/>
      <c r="L33" s="782">
        <v>607</v>
      </c>
    </row>
    <row r="34" spans="1:14" s="784" customFormat="1" ht="17.25" customHeight="1" x14ac:dyDescent="0.2">
      <c r="A34" s="782"/>
      <c r="B34" s="783"/>
      <c r="C34" s="1037" t="s">
        <v>357</v>
      </c>
      <c r="D34" s="1044"/>
      <c r="E34" s="1044"/>
      <c r="F34" s="1035">
        <v>705</v>
      </c>
      <c r="G34" s="1036">
        <v>12.591534202536167</v>
      </c>
      <c r="H34" s="1024">
        <v>3063</v>
      </c>
      <c r="I34" s="1025">
        <v>14.874708624708624</v>
      </c>
      <c r="J34" s="1025">
        <v>26.413320274240935</v>
      </c>
      <c r="K34" s="1026"/>
      <c r="L34" s="782"/>
    </row>
    <row r="35" spans="1:14" s="784" customFormat="1" ht="17.25" customHeight="1" x14ac:dyDescent="0.2">
      <c r="A35" s="782"/>
      <c r="B35" s="783"/>
      <c r="C35" s="1020" t="s">
        <v>446</v>
      </c>
      <c r="D35" s="1045"/>
      <c r="E35" s="1045"/>
      <c r="F35" s="1035">
        <v>5355</v>
      </c>
      <c r="G35" s="1036">
        <v>28.351334180432019</v>
      </c>
      <c r="H35" s="1024">
        <v>43173</v>
      </c>
      <c r="I35" s="1025">
        <v>35.368860852824312</v>
      </c>
      <c r="J35" s="1025">
        <v>32.199939777175665</v>
      </c>
      <c r="K35" s="1026"/>
      <c r="L35" s="782"/>
    </row>
    <row r="36" spans="1:14" s="784" customFormat="1" ht="17.25" customHeight="1" x14ac:dyDescent="0.2">
      <c r="A36" s="782"/>
      <c r="B36" s="783"/>
      <c r="C36" s="1020" t="s">
        <v>447</v>
      </c>
      <c r="D36" s="1046"/>
      <c r="E36" s="1046"/>
      <c r="F36" s="1035">
        <v>1416</v>
      </c>
      <c r="G36" s="1036">
        <v>21.223021582733814</v>
      </c>
      <c r="H36" s="1024">
        <v>67427</v>
      </c>
      <c r="I36" s="1025">
        <v>26.836510103442375</v>
      </c>
      <c r="J36" s="1025">
        <v>29.070283417622026</v>
      </c>
      <c r="K36" s="1026"/>
      <c r="L36" s="782"/>
    </row>
    <row r="37" spans="1:14" s="784" customFormat="1" ht="17.25" customHeight="1" x14ac:dyDescent="0.2">
      <c r="A37" s="782"/>
      <c r="B37" s="783"/>
      <c r="C37" s="1020" t="s">
        <v>448</v>
      </c>
      <c r="D37" s="1047"/>
      <c r="E37" s="1046"/>
      <c r="F37" s="1035">
        <v>175</v>
      </c>
      <c r="G37" s="1036">
        <v>29.36241610738255</v>
      </c>
      <c r="H37" s="1024">
        <v>2812</v>
      </c>
      <c r="I37" s="1025">
        <v>26.202012672381663</v>
      </c>
      <c r="J37" s="1025">
        <v>50.698790896159338</v>
      </c>
      <c r="K37" s="1026"/>
      <c r="L37" s="782"/>
      <c r="M37" s="952"/>
      <c r="N37" s="952"/>
    </row>
    <row r="38" spans="1:14" s="784" customFormat="1" ht="17.25" customHeight="1" x14ac:dyDescent="0.2">
      <c r="A38" s="782"/>
      <c r="B38" s="783"/>
      <c r="C38" s="1037" t="s">
        <v>358</v>
      </c>
      <c r="D38" s="1029"/>
      <c r="E38" s="1029"/>
      <c r="F38" s="1035">
        <v>912</v>
      </c>
      <c r="G38" s="1036">
        <v>26.327944572748269</v>
      </c>
      <c r="H38" s="1024">
        <v>15326</v>
      </c>
      <c r="I38" s="1025">
        <v>28.541100227196541</v>
      </c>
      <c r="J38" s="1025">
        <v>23.708795510896273</v>
      </c>
      <c r="K38" s="1026"/>
      <c r="L38" s="782"/>
      <c r="M38" s="952"/>
      <c r="N38" s="952"/>
    </row>
    <row r="39" spans="1:14" s="784" customFormat="1" ht="17.25" customHeight="1" x14ac:dyDescent="0.2">
      <c r="A39" s="782"/>
      <c r="B39" s="783"/>
      <c r="C39" s="1037" t="s">
        <v>359</v>
      </c>
      <c r="D39" s="1029"/>
      <c r="E39" s="1029"/>
      <c r="F39" s="1035">
        <v>3358</v>
      </c>
      <c r="G39" s="1036">
        <v>24.130497269330267</v>
      </c>
      <c r="H39" s="1024">
        <v>78515</v>
      </c>
      <c r="I39" s="1025">
        <v>32.825643426927769</v>
      </c>
      <c r="J39" s="1025">
        <v>23.710195504043696</v>
      </c>
      <c r="K39" s="1026"/>
      <c r="L39" s="782"/>
      <c r="M39" s="952"/>
      <c r="N39" s="952"/>
    </row>
    <row r="40" spans="1:14" s="784" customFormat="1" ht="17.25" customHeight="1" x14ac:dyDescent="0.2">
      <c r="A40" s="782"/>
      <c r="B40" s="783"/>
      <c r="C40" s="1037" t="s">
        <v>449</v>
      </c>
      <c r="D40" s="1021"/>
      <c r="E40" s="1021"/>
      <c r="F40" s="1035">
        <v>402</v>
      </c>
      <c r="G40" s="1036">
        <v>14.602252088630586</v>
      </c>
      <c r="H40" s="1024">
        <v>4912</v>
      </c>
      <c r="I40" s="1025">
        <v>22.494962447334675</v>
      </c>
      <c r="J40" s="1025">
        <v>21.812092833876253</v>
      </c>
      <c r="K40" s="1026"/>
      <c r="L40" s="782"/>
      <c r="M40" s="952"/>
      <c r="N40" s="952"/>
    </row>
    <row r="41" spans="1:14" s="784" customFormat="1" ht="17.25" customHeight="1" x14ac:dyDescent="0.2">
      <c r="A41" s="782"/>
      <c r="B41" s="783"/>
      <c r="C41" s="1037" t="s">
        <v>360</v>
      </c>
      <c r="D41" s="1021"/>
      <c r="E41" s="1021"/>
      <c r="F41" s="1035">
        <v>1920</v>
      </c>
      <c r="G41" s="1036">
        <v>15.253833320092159</v>
      </c>
      <c r="H41" s="1024">
        <v>14859</v>
      </c>
      <c r="I41" s="1025">
        <v>21.713525835866264</v>
      </c>
      <c r="J41" s="1025">
        <v>26.275725149740893</v>
      </c>
      <c r="K41" s="1026"/>
      <c r="L41" s="782"/>
      <c r="M41" s="952"/>
      <c r="N41" s="952"/>
    </row>
    <row r="42" spans="1:14" s="547" customFormat="1" ht="17.25" customHeight="1" x14ac:dyDescent="0.2">
      <c r="A42" s="782"/>
      <c r="B42" s="783"/>
      <c r="C42" s="1037" t="s">
        <v>394</v>
      </c>
      <c r="D42" s="1021"/>
      <c r="E42" s="1021"/>
      <c r="F42" s="1048">
        <v>1</v>
      </c>
      <c r="G42" s="1036">
        <v>7.6923076923076925</v>
      </c>
      <c r="H42" s="1024">
        <v>8</v>
      </c>
      <c r="I42" s="1025">
        <v>8.791208791208792</v>
      </c>
      <c r="J42" s="1025">
        <v>8.625</v>
      </c>
      <c r="K42" s="1026"/>
      <c r="L42" s="782"/>
      <c r="M42" s="953"/>
      <c r="N42" s="953"/>
    </row>
    <row r="43" spans="1:14" ht="39" customHeight="1" x14ac:dyDescent="0.2">
      <c r="A43" s="372"/>
      <c r="B43" s="435"/>
      <c r="C43" s="1583" t="s">
        <v>450</v>
      </c>
      <c r="D43" s="1583"/>
      <c r="E43" s="1583"/>
      <c r="F43" s="1583"/>
      <c r="G43" s="1583"/>
      <c r="H43" s="1583"/>
      <c r="I43" s="1583"/>
      <c r="J43" s="1583"/>
      <c r="K43" s="1583"/>
      <c r="L43" s="149"/>
      <c r="M43" s="399"/>
      <c r="N43" s="399"/>
    </row>
    <row r="44" spans="1:14" s="403" customFormat="1" ht="13.5" customHeight="1" x14ac:dyDescent="0.2">
      <c r="A44" s="545"/>
      <c r="B44" s="546"/>
      <c r="C44" s="1049" t="s">
        <v>459</v>
      </c>
      <c r="D44" s="1050"/>
      <c r="E44" s="1050"/>
      <c r="F44" s="1051"/>
      <c r="G44" s="1051"/>
      <c r="H44" s="1051"/>
      <c r="I44" s="1051"/>
      <c r="J44" s="1052"/>
      <c r="K44" s="1050"/>
      <c r="L44" s="545"/>
      <c r="M44" s="551"/>
      <c r="N44" s="551"/>
    </row>
    <row r="45" spans="1:14" s="403" customFormat="1" ht="13.5" customHeight="1" x14ac:dyDescent="0.2">
      <c r="A45" s="400"/>
      <c r="B45" s="550">
        <v>12</v>
      </c>
      <c r="C45" s="1584">
        <v>43405</v>
      </c>
      <c r="D45" s="1584"/>
      <c r="E45" s="939"/>
      <c r="F45" s="149"/>
      <c r="G45" s="149"/>
      <c r="H45" s="149"/>
      <c r="I45" s="149"/>
      <c r="J45" s="149"/>
      <c r="K45" s="549"/>
      <c r="L45" s="400"/>
      <c r="M45" s="551"/>
      <c r="N45" s="551"/>
    </row>
    <row r="46" spans="1:14" x14ac:dyDescent="0.2">
      <c r="A46" s="551"/>
      <c r="B46" s="552"/>
      <c r="C46" s="553"/>
      <c r="D46" s="150"/>
      <c r="E46" s="150"/>
      <c r="F46" s="150"/>
      <c r="G46" s="150"/>
      <c r="H46" s="150"/>
      <c r="I46" s="150"/>
      <c r="J46" s="150"/>
      <c r="K46" s="554"/>
      <c r="L46" s="551"/>
      <c r="M46" s="399"/>
      <c r="N46" s="399"/>
    </row>
    <row r="47" spans="1:14" x14ac:dyDescent="0.2">
      <c r="A47" s="399"/>
      <c r="B47" s="399"/>
      <c r="C47" s="399"/>
      <c r="D47" s="399"/>
      <c r="E47" s="399"/>
      <c r="F47" s="955"/>
      <c r="G47" s="955"/>
      <c r="H47" s="955"/>
      <c r="I47" s="955"/>
      <c r="J47" s="956"/>
      <c r="K47" s="954"/>
      <c r="L47" s="957"/>
      <c r="M47" s="399"/>
      <c r="N47" s="399"/>
    </row>
    <row r="48" spans="1:14" x14ac:dyDescent="0.2">
      <c r="J48" s="954"/>
      <c r="K48" s="954"/>
      <c r="L48" s="954"/>
      <c r="M48" s="399"/>
      <c r="N48" s="399"/>
    </row>
    <row r="49" spans="7:14" x14ac:dyDescent="0.2">
      <c r="J49" s="954"/>
      <c r="K49" s="954"/>
      <c r="L49" s="954"/>
      <c r="M49" s="399"/>
      <c r="N49" s="399"/>
    </row>
    <row r="50" spans="7:14" x14ac:dyDescent="0.2">
      <c r="J50" s="954"/>
      <c r="K50" s="954"/>
      <c r="L50" s="954"/>
      <c r="M50" s="399"/>
      <c r="N50" s="399"/>
    </row>
    <row r="51" spans="7:14" x14ac:dyDescent="0.2">
      <c r="J51" s="954"/>
      <c r="K51" s="954"/>
      <c r="L51" s="954"/>
      <c r="M51" s="399"/>
      <c r="N51" s="399"/>
    </row>
    <row r="52" spans="7:14" x14ac:dyDescent="0.2">
      <c r="J52" s="954"/>
      <c r="K52" s="954"/>
      <c r="L52" s="954"/>
    </row>
    <row r="53" spans="7:14" x14ac:dyDescent="0.2">
      <c r="J53" s="954"/>
      <c r="K53" s="954"/>
      <c r="L53" s="954"/>
    </row>
    <row r="54" spans="7:14" x14ac:dyDescent="0.2">
      <c r="J54" s="958"/>
      <c r="K54" s="954"/>
      <c r="L54" s="954"/>
    </row>
    <row r="55" spans="7:14" x14ac:dyDescent="0.2">
      <c r="J55" s="954"/>
      <c r="K55" s="954"/>
      <c r="L55" s="954"/>
    </row>
    <row r="56" spans="7:14" x14ac:dyDescent="0.2">
      <c r="J56" s="954"/>
      <c r="K56" s="954"/>
      <c r="L56" s="954"/>
    </row>
    <row r="57" spans="7:14" x14ac:dyDescent="0.2">
      <c r="J57" s="954"/>
      <c r="K57" s="954"/>
      <c r="L57" s="954"/>
    </row>
    <row r="58" spans="7:14" x14ac:dyDescent="0.2">
      <c r="J58" s="954"/>
      <c r="K58" s="954"/>
      <c r="L58" s="954"/>
    </row>
    <row r="64" spans="7:14" x14ac:dyDescent="0.2">
      <c r="G64" s="382"/>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O84"/>
  <sheetViews>
    <sheetView zoomScaleNormal="100" workbookViewId="0"/>
  </sheetViews>
  <sheetFormatPr defaultRowHeight="12.75" x14ac:dyDescent="0.2"/>
  <cols>
    <col min="1" max="1" width="1" style="171" customWidth="1"/>
    <col min="2" max="2" width="2.42578125" style="171" customWidth="1"/>
    <col min="3" max="3" width="2" style="171" customWidth="1"/>
    <col min="4" max="4" width="23.7109375" style="171" customWidth="1"/>
    <col min="5" max="13" width="7.85546875" style="171" customWidth="1"/>
    <col min="14" max="14" width="2.5703125" style="171" customWidth="1"/>
    <col min="15" max="15" width="1" style="171" customWidth="1"/>
    <col min="16" max="16384" width="9.140625" style="171"/>
  </cols>
  <sheetData>
    <row r="1" spans="1:15" ht="13.5" customHeight="1" x14ac:dyDescent="0.2">
      <c r="A1" s="170"/>
      <c r="B1" s="1586" t="s">
        <v>378</v>
      </c>
      <c r="C1" s="1586"/>
      <c r="D1" s="1586"/>
      <c r="E1" s="1586"/>
      <c r="F1" s="226"/>
      <c r="G1" s="226"/>
      <c r="H1" s="226"/>
      <c r="I1" s="226"/>
      <c r="J1" s="226"/>
      <c r="K1" s="226"/>
      <c r="L1" s="226"/>
      <c r="M1" s="226"/>
      <c r="N1" s="226"/>
      <c r="O1" s="1056"/>
    </row>
    <row r="2" spans="1:15" ht="6" customHeight="1" x14ac:dyDescent="0.2">
      <c r="A2" s="170"/>
      <c r="B2" s="168"/>
      <c r="C2" s="168"/>
      <c r="D2" s="168"/>
      <c r="E2" s="168"/>
      <c r="F2" s="168"/>
      <c r="G2" s="168"/>
      <c r="H2" s="168"/>
      <c r="I2" s="168"/>
      <c r="J2" s="168"/>
      <c r="K2" s="168"/>
      <c r="L2" s="168"/>
      <c r="M2" s="168"/>
      <c r="N2" s="227"/>
      <c r="O2" s="1056"/>
    </row>
    <row r="3" spans="1:15" ht="11.25" customHeight="1" thickBot="1" x14ac:dyDescent="0.25">
      <c r="A3" s="170"/>
      <c r="B3" s="172"/>
      <c r="C3" s="172"/>
      <c r="D3" s="172"/>
      <c r="E3" s="172"/>
      <c r="F3" s="172"/>
      <c r="G3" s="172"/>
      <c r="H3" s="172"/>
      <c r="I3" s="172"/>
      <c r="J3" s="172"/>
      <c r="K3" s="172"/>
      <c r="L3" s="172"/>
      <c r="M3" s="1065" t="s">
        <v>70</v>
      </c>
      <c r="N3" s="228"/>
      <c r="O3" s="1056"/>
    </row>
    <row r="4" spans="1:15" s="1135" customFormat="1" ht="13.5" customHeight="1" thickBot="1" x14ac:dyDescent="0.25">
      <c r="A4" s="1057"/>
      <c r="B4" s="1133"/>
      <c r="C4" s="1063" t="s">
        <v>513</v>
      </c>
      <c r="D4" s="1064"/>
      <c r="E4" s="1064"/>
      <c r="F4" s="1064"/>
      <c r="G4" s="1064"/>
      <c r="H4" s="1064"/>
      <c r="I4" s="1064"/>
      <c r="J4" s="1064"/>
      <c r="K4" s="1064"/>
      <c r="L4" s="1064"/>
      <c r="M4" s="362"/>
      <c r="N4" s="228"/>
      <c r="O4" s="1134"/>
    </row>
    <row r="5" spans="1:15" s="1139" customFormat="1" ht="5.25" customHeight="1" x14ac:dyDescent="0.2">
      <c r="A5" s="1136"/>
      <c r="B5" s="199"/>
      <c r="C5" s="1587" t="s">
        <v>539</v>
      </c>
      <c r="D5" s="1587"/>
      <c r="E5" s="1137"/>
      <c r="F5" s="1137"/>
      <c r="G5" s="1137"/>
      <c r="H5" s="1137"/>
      <c r="I5" s="1137"/>
      <c r="J5" s="1137"/>
      <c r="K5" s="1137"/>
      <c r="L5" s="1137"/>
      <c r="M5" s="1137"/>
      <c r="N5" s="228"/>
      <c r="O5" s="1138"/>
    </row>
    <row r="6" spans="1:15" s="1139" customFormat="1" ht="13.5" customHeight="1" x14ac:dyDescent="0.2">
      <c r="A6" s="1136"/>
      <c r="B6" s="199"/>
      <c r="C6" s="1588"/>
      <c r="D6" s="1588"/>
      <c r="E6" s="1141">
        <v>2008</v>
      </c>
      <c r="F6" s="1141">
        <v>2009</v>
      </c>
      <c r="G6" s="1141">
        <v>2010</v>
      </c>
      <c r="H6" s="1141">
        <v>2011</v>
      </c>
      <c r="I6" s="1141">
        <v>2012</v>
      </c>
      <c r="J6" s="1141">
        <v>2013</v>
      </c>
      <c r="K6" s="1141">
        <v>2014</v>
      </c>
      <c r="L6" s="1141">
        <v>2015</v>
      </c>
      <c r="M6" s="1141">
        <v>2016</v>
      </c>
      <c r="N6" s="228"/>
      <c r="O6" s="1138"/>
    </row>
    <row r="7" spans="1:15" s="1139" customFormat="1" ht="3" customHeight="1" x14ac:dyDescent="0.2">
      <c r="A7" s="1136"/>
      <c r="B7" s="199"/>
      <c r="C7" s="1142"/>
      <c r="D7" s="1142"/>
      <c r="E7" s="1143"/>
      <c r="F7" s="1143"/>
      <c r="G7" s="1144"/>
      <c r="H7" s="1144"/>
      <c r="I7" s="1145"/>
      <c r="J7" s="1146"/>
      <c r="K7" s="1146"/>
      <c r="L7" s="1146"/>
      <c r="M7" s="1146"/>
      <c r="N7" s="228"/>
      <c r="O7" s="1138"/>
    </row>
    <row r="8" spans="1:15" s="1152" customFormat="1" ht="10.5" customHeight="1" x14ac:dyDescent="0.2">
      <c r="A8" s="1147"/>
      <c r="B8" s="1148"/>
      <c r="C8" s="1058" t="s">
        <v>381</v>
      </c>
      <c r="D8" s="1140"/>
      <c r="E8" s="1149">
        <v>343663</v>
      </c>
      <c r="F8" s="1149">
        <v>336378</v>
      </c>
      <c r="G8" s="1149">
        <v>283311</v>
      </c>
      <c r="H8" s="1149">
        <v>281015</v>
      </c>
      <c r="I8" s="1149">
        <v>268026</v>
      </c>
      <c r="J8" s="1149">
        <v>265860</v>
      </c>
      <c r="K8" s="1149">
        <v>270181</v>
      </c>
      <c r="L8" s="1149">
        <v>273060</v>
      </c>
      <c r="M8" s="1149">
        <v>276332</v>
      </c>
      <c r="N8" s="1150"/>
      <c r="O8" s="1151"/>
    </row>
    <row r="9" spans="1:15" s="1152" customFormat="1" ht="10.5" customHeight="1" x14ac:dyDescent="0.2">
      <c r="A9" s="1147"/>
      <c r="B9" s="1148"/>
      <c r="C9" s="1058" t="s">
        <v>382</v>
      </c>
      <c r="D9" s="1140"/>
      <c r="E9" s="1149">
        <v>400210</v>
      </c>
      <c r="F9" s="1149">
        <v>390129</v>
      </c>
      <c r="G9" s="1149">
        <v>337570</v>
      </c>
      <c r="H9" s="1149">
        <v>334499</v>
      </c>
      <c r="I9" s="1149">
        <v>319177</v>
      </c>
      <c r="J9" s="1149">
        <v>315112</v>
      </c>
      <c r="K9" s="1149">
        <v>318886</v>
      </c>
      <c r="L9" s="1149">
        <v>321500</v>
      </c>
      <c r="M9" s="1149">
        <v>324933</v>
      </c>
      <c r="N9" s="1153"/>
      <c r="O9" s="1151"/>
    </row>
    <row r="10" spans="1:15" s="1152" customFormat="1" ht="10.5" customHeight="1" x14ac:dyDescent="0.2">
      <c r="A10" s="1147"/>
      <c r="B10" s="1148"/>
      <c r="C10" s="1058" t="s">
        <v>514</v>
      </c>
      <c r="D10" s="1140"/>
      <c r="E10" s="1149">
        <v>3138017</v>
      </c>
      <c r="F10" s="1149">
        <v>2998781</v>
      </c>
      <c r="G10" s="1149">
        <v>2779077</v>
      </c>
      <c r="H10" s="1149">
        <v>2735237</v>
      </c>
      <c r="I10" s="1149">
        <v>2559732</v>
      </c>
      <c r="J10" s="1149">
        <v>2555676</v>
      </c>
      <c r="K10" s="1149">
        <v>2636881</v>
      </c>
      <c r="L10" s="1149">
        <v>2716011</v>
      </c>
      <c r="M10" s="1149">
        <v>2819978</v>
      </c>
      <c r="N10" s="1153"/>
      <c r="O10" s="1151"/>
    </row>
    <row r="11" spans="1:15" s="1152" customFormat="1" ht="10.5" customHeight="1" x14ac:dyDescent="0.2">
      <c r="A11" s="1147"/>
      <c r="B11" s="1148"/>
      <c r="C11" s="1058" t="s">
        <v>515</v>
      </c>
      <c r="D11" s="1140"/>
      <c r="E11" s="1149">
        <v>2894365</v>
      </c>
      <c r="F11" s="1149">
        <v>2759400</v>
      </c>
      <c r="G11" s="1149">
        <v>2599509</v>
      </c>
      <c r="H11" s="1149">
        <v>2553741</v>
      </c>
      <c r="I11" s="1149">
        <v>2387386</v>
      </c>
      <c r="J11" s="1149">
        <v>2384121</v>
      </c>
      <c r="K11" s="1149">
        <v>2458163</v>
      </c>
      <c r="L11" s="1149">
        <v>2537653</v>
      </c>
      <c r="M11" s="1149">
        <v>2641919</v>
      </c>
      <c r="N11" s="1153"/>
      <c r="O11" s="1151"/>
    </row>
    <row r="12" spans="1:15" s="1159" customFormat="1" ht="12" customHeight="1" x14ac:dyDescent="0.2">
      <c r="A12" s="1154"/>
      <c r="B12" s="1155"/>
      <c r="C12" s="1058" t="s">
        <v>516</v>
      </c>
      <c r="D12" s="1140"/>
      <c r="E12" s="1156"/>
      <c r="F12" s="1156"/>
      <c r="G12" s="1156"/>
      <c r="H12" s="1156"/>
      <c r="I12" s="1156"/>
      <c r="J12" s="1156"/>
      <c r="K12" s="1156"/>
      <c r="L12" s="1156"/>
      <c r="M12" s="1156"/>
      <c r="N12" s="1157"/>
      <c r="O12" s="1158"/>
    </row>
    <row r="13" spans="1:15" s="1159" customFormat="1" ht="12" customHeight="1" x14ac:dyDescent="0.2">
      <c r="A13" s="1154"/>
      <c r="B13" s="1155"/>
      <c r="C13" s="1158"/>
      <c r="D13" s="1160" t="s">
        <v>517</v>
      </c>
      <c r="E13" s="1156">
        <v>846.1337237422581</v>
      </c>
      <c r="F13" s="1156">
        <v>870.33975224698497</v>
      </c>
      <c r="G13" s="1156">
        <v>900.03881579759502</v>
      </c>
      <c r="H13" s="1156">
        <v>906.10728754671709</v>
      </c>
      <c r="I13" s="1156">
        <v>915.01247006081212</v>
      </c>
      <c r="J13" s="1156">
        <v>912.18298170177309</v>
      </c>
      <c r="K13" s="1156">
        <v>909.49144915721399</v>
      </c>
      <c r="L13" s="1156">
        <v>913.92544791377406</v>
      </c>
      <c r="M13" s="1156">
        <v>924.9392153090821</v>
      </c>
      <c r="N13" s="1153"/>
      <c r="O13" s="1158"/>
    </row>
    <row r="14" spans="1:15" s="1159" customFormat="1" ht="10.5" customHeight="1" x14ac:dyDescent="0.2">
      <c r="A14" s="1154"/>
      <c r="B14" s="1155"/>
      <c r="C14" s="1158"/>
      <c r="D14" s="1161" t="s">
        <v>387</v>
      </c>
      <c r="E14" s="1156">
        <v>920.05051352871101</v>
      </c>
      <c r="F14" s="1156">
        <v>943.94497678600203</v>
      </c>
      <c r="G14" s="1156">
        <v>977.55570030800004</v>
      </c>
      <c r="H14" s="1156">
        <v>985.22802549054211</v>
      </c>
      <c r="I14" s="1156">
        <v>999.85354294571812</v>
      </c>
      <c r="J14" s="1156">
        <v>993.79266174939096</v>
      </c>
      <c r="K14" s="1156">
        <v>985.0215081163841</v>
      </c>
      <c r="L14" s="1156">
        <v>990.04668016967901</v>
      </c>
      <c r="M14" s="1156">
        <v>997.37861815735698</v>
      </c>
      <c r="N14" s="1153"/>
      <c r="O14" s="1158"/>
    </row>
    <row r="15" spans="1:15" s="1159" customFormat="1" ht="10.5" customHeight="1" x14ac:dyDescent="0.2">
      <c r="A15" s="1154"/>
      <c r="B15" s="1155"/>
      <c r="C15" s="1158"/>
      <c r="D15" s="1161" t="s">
        <v>388</v>
      </c>
      <c r="E15" s="1156">
        <v>749.7347664562111</v>
      </c>
      <c r="F15" s="1156">
        <v>775.50184381051599</v>
      </c>
      <c r="G15" s="1156">
        <v>801.81028727640103</v>
      </c>
      <c r="H15" s="1156">
        <v>808.37025244079109</v>
      </c>
      <c r="I15" s="1156">
        <v>814.53727639534998</v>
      </c>
      <c r="J15" s="1156">
        <v>816.21122210111105</v>
      </c>
      <c r="K15" s="1156">
        <v>820.25300466774809</v>
      </c>
      <c r="L15" s="1156">
        <v>824.99170229471508</v>
      </c>
      <c r="M15" s="1156">
        <v>840.26183463405107</v>
      </c>
      <c r="N15" s="1157"/>
      <c r="O15" s="1158"/>
    </row>
    <row r="16" spans="1:15" s="1159" customFormat="1" ht="11.25" customHeight="1" x14ac:dyDescent="0.2">
      <c r="A16" s="1154"/>
      <c r="B16" s="1155"/>
      <c r="C16" s="1160"/>
      <c r="D16" s="1160" t="s">
        <v>518</v>
      </c>
      <c r="E16" s="1156">
        <v>600</v>
      </c>
      <c r="F16" s="1156">
        <v>615.5</v>
      </c>
      <c r="G16" s="1156">
        <v>634</v>
      </c>
      <c r="H16" s="1156">
        <v>641.92999999999995</v>
      </c>
      <c r="I16" s="1156">
        <v>641.92999999999995</v>
      </c>
      <c r="J16" s="1156">
        <v>641.92999999999995</v>
      </c>
      <c r="K16" s="1156">
        <v>641.92999999999995</v>
      </c>
      <c r="L16" s="1156">
        <v>650</v>
      </c>
      <c r="M16" s="1156">
        <v>650</v>
      </c>
      <c r="N16" s="1157"/>
      <c r="O16" s="1158"/>
    </row>
    <row r="17" spans="1:15" s="1159" customFormat="1" ht="11.25" customHeight="1" x14ac:dyDescent="0.2">
      <c r="A17" s="1154"/>
      <c r="B17" s="1155"/>
      <c r="C17" s="1162" t="s">
        <v>519</v>
      </c>
      <c r="D17" s="1140"/>
      <c r="E17" s="1156"/>
      <c r="F17" s="1156"/>
      <c r="G17" s="1156"/>
      <c r="H17" s="1156"/>
      <c r="I17" s="1156"/>
      <c r="J17" s="1156"/>
      <c r="K17" s="1156"/>
      <c r="L17" s="1156"/>
      <c r="M17" s="1156"/>
      <c r="N17" s="1157"/>
      <c r="O17" s="1158"/>
    </row>
    <row r="18" spans="1:15" s="1159" customFormat="1" ht="12" customHeight="1" x14ac:dyDescent="0.2">
      <c r="A18" s="1154"/>
      <c r="B18" s="1155"/>
      <c r="C18" s="1151"/>
      <c r="D18" s="1160" t="s">
        <v>520</v>
      </c>
      <c r="E18" s="1156">
        <v>1010.3760072203901</v>
      </c>
      <c r="F18" s="1156">
        <v>1036.4416794790202</v>
      </c>
      <c r="G18" s="1156">
        <v>1076.2614484440001</v>
      </c>
      <c r="H18" s="1156">
        <v>1084.5540077386001</v>
      </c>
      <c r="I18" s="1156">
        <v>1095.58619281857</v>
      </c>
      <c r="J18" s="1156">
        <v>1093.8178723953499</v>
      </c>
      <c r="K18" s="1156">
        <v>1093.20854089105</v>
      </c>
      <c r="L18" s="1156">
        <v>1096.65734127991</v>
      </c>
      <c r="M18" s="1163">
        <v>1107.85636561875</v>
      </c>
      <c r="N18" s="1157"/>
      <c r="O18" s="1158"/>
    </row>
    <row r="19" spans="1:15" s="1159" customFormat="1" ht="10.5" customHeight="1" x14ac:dyDescent="0.2">
      <c r="A19" s="1154"/>
      <c r="B19" s="1155"/>
      <c r="C19" s="1151"/>
      <c r="D19" s="1161" t="s">
        <v>387</v>
      </c>
      <c r="E19" s="1156">
        <v>1115.4109811926901</v>
      </c>
      <c r="F19" s="1156">
        <v>1141.5374774492002</v>
      </c>
      <c r="G19" s="1156">
        <v>1185.6883378426201</v>
      </c>
      <c r="H19" s="1156">
        <v>1196.1606364646002</v>
      </c>
      <c r="I19" s="1156">
        <v>1213.0207353340002</v>
      </c>
      <c r="J19" s="1156">
        <v>1209.2112926836</v>
      </c>
      <c r="K19" s="1156">
        <v>1203.3163954215399</v>
      </c>
      <c r="L19" s="1156">
        <v>1207.7620848918802</v>
      </c>
      <c r="M19" s="1163">
        <v>1215.1073571470499</v>
      </c>
      <c r="N19" s="1157"/>
      <c r="O19" s="1158"/>
    </row>
    <row r="20" spans="1:15" s="1159" customFormat="1" ht="10.5" customHeight="1" x14ac:dyDescent="0.2">
      <c r="A20" s="1154"/>
      <c r="B20" s="1155"/>
      <c r="C20" s="1151"/>
      <c r="D20" s="1161" t="s">
        <v>388</v>
      </c>
      <c r="E20" s="1156">
        <v>873.39411178432704</v>
      </c>
      <c r="F20" s="1156">
        <v>901.02920397370201</v>
      </c>
      <c r="G20" s="1156">
        <v>937.59691884936399</v>
      </c>
      <c r="H20" s="1156">
        <v>946.68748534099802</v>
      </c>
      <c r="I20" s="1156">
        <v>956.51135558425801</v>
      </c>
      <c r="J20" s="1156">
        <v>958.1169410237261</v>
      </c>
      <c r="K20" s="1156">
        <v>963.11657750883012</v>
      </c>
      <c r="L20" s="1156">
        <v>966.85175731037509</v>
      </c>
      <c r="M20" s="1163">
        <v>982.48629518294808</v>
      </c>
      <c r="N20" s="1157"/>
      <c r="O20" s="1158"/>
    </row>
    <row r="21" spans="1:15" s="1159" customFormat="1" ht="12.75" customHeight="1" x14ac:dyDescent="0.2">
      <c r="A21" s="1154"/>
      <c r="B21" s="1155"/>
      <c r="C21" s="1059"/>
      <c r="D21" s="1164" t="s">
        <v>521</v>
      </c>
      <c r="E21" s="1156">
        <v>721.82</v>
      </c>
      <c r="F21" s="1156">
        <v>740</v>
      </c>
      <c r="G21" s="1156">
        <v>768.375</v>
      </c>
      <c r="H21" s="1156">
        <v>776</v>
      </c>
      <c r="I21" s="1156">
        <v>783.62</v>
      </c>
      <c r="J21" s="1156">
        <v>785.45</v>
      </c>
      <c r="K21" s="1156">
        <v>786.99</v>
      </c>
      <c r="L21" s="1156">
        <v>790.03</v>
      </c>
      <c r="M21" s="1156">
        <v>800</v>
      </c>
      <c r="N21" s="1157"/>
      <c r="O21" s="1158"/>
    </row>
    <row r="22" spans="1:15" s="1159" customFormat="1" ht="13.5" customHeight="1" x14ac:dyDescent="0.2">
      <c r="A22" s="1154"/>
      <c r="B22" s="1155"/>
      <c r="C22" s="1058" t="s">
        <v>522</v>
      </c>
      <c r="D22" s="1165"/>
      <c r="E22" s="1149">
        <v>2171074</v>
      </c>
      <c r="F22" s="1149">
        <v>2082235</v>
      </c>
      <c r="G22" s="1149">
        <v>2073784</v>
      </c>
      <c r="H22" s="1149">
        <v>2038354</v>
      </c>
      <c r="I22" s="1149">
        <v>1910957</v>
      </c>
      <c r="J22" s="1149">
        <v>1890511</v>
      </c>
      <c r="K22" s="1149">
        <v>1928307</v>
      </c>
      <c r="L22" s="1149">
        <v>1991131</v>
      </c>
      <c r="M22" s="1149">
        <v>2054911</v>
      </c>
      <c r="N22" s="1157"/>
      <c r="O22" s="1158"/>
    </row>
    <row r="23" spans="1:15" s="1172" customFormat="1" ht="11.25" customHeight="1" thickBot="1" x14ac:dyDescent="0.25">
      <c r="A23" s="1166"/>
      <c r="B23" s="1167"/>
      <c r="C23" s="1168" t="s">
        <v>523</v>
      </c>
      <c r="D23" s="1169"/>
      <c r="E23" s="1170"/>
      <c r="F23" s="1170"/>
      <c r="G23" s="1170"/>
      <c r="H23" s="1170"/>
      <c r="I23" s="1170"/>
      <c r="J23" s="1170"/>
      <c r="K23" s="1170"/>
      <c r="L23" s="1170"/>
      <c r="M23" s="1170"/>
      <c r="N23" s="1171"/>
      <c r="O23" s="1170"/>
    </row>
    <row r="24" spans="1:15" s="197" customFormat="1" ht="13.5" customHeight="1" thickBot="1" x14ac:dyDescent="0.25">
      <c r="A24" s="196"/>
      <c r="B24" s="173"/>
      <c r="C24" s="1063" t="s">
        <v>540</v>
      </c>
      <c r="D24" s="1064"/>
      <c r="E24" s="1064"/>
      <c r="F24" s="1064"/>
      <c r="G24" s="1064"/>
      <c r="H24" s="1064"/>
      <c r="I24" s="1064"/>
      <c r="J24" s="1064"/>
      <c r="K24" s="1064"/>
      <c r="L24" s="1064"/>
      <c r="M24" s="362"/>
      <c r="N24" s="1153"/>
      <c r="O24" s="1060"/>
    </row>
    <row r="25" spans="1:15" s="197" customFormat="1" ht="6.75" customHeight="1" x14ac:dyDescent="0.2">
      <c r="A25" s="196"/>
      <c r="B25" s="173"/>
      <c r="C25" s="1395" t="s">
        <v>85</v>
      </c>
      <c r="D25" s="198"/>
      <c r="E25" s="198"/>
      <c r="F25" s="198"/>
      <c r="G25" s="198"/>
      <c r="H25" s="198"/>
      <c r="I25" s="198"/>
      <c r="J25" s="198"/>
      <c r="K25" s="198"/>
      <c r="L25" s="198"/>
      <c r="M25" s="198"/>
      <c r="N25" s="1153"/>
      <c r="O25" s="1060"/>
    </row>
    <row r="26" spans="1:15" s="197" customFormat="1" ht="13.5" customHeight="1" x14ac:dyDescent="0.2">
      <c r="A26" s="196"/>
      <c r="B26" s="173"/>
      <c r="C26" s="1589">
        <v>2016</v>
      </c>
      <c r="D26" s="1590"/>
      <c r="E26" s="1141" t="s">
        <v>524</v>
      </c>
      <c r="F26" s="1141" t="s">
        <v>525</v>
      </c>
      <c r="G26" s="1173" t="s">
        <v>526</v>
      </c>
      <c r="H26" s="1589">
        <v>2016</v>
      </c>
      <c r="I26" s="1591"/>
      <c r="J26" s="1590"/>
      <c r="K26" s="1141" t="s">
        <v>524</v>
      </c>
      <c r="L26" s="1141" t="s">
        <v>525</v>
      </c>
      <c r="M26" s="1173" t="s">
        <v>526</v>
      </c>
      <c r="N26" s="1153"/>
      <c r="O26" s="1060"/>
    </row>
    <row r="27" spans="1:15" s="1405" customFormat="1" ht="10.5" customHeight="1" x14ac:dyDescent="0.2">
      <c r="A27" s="1396"/>
      <c r="B27" s="1106"/>
      <c r="C27" s="1058" t="s">
        <v>541</v>
      </c>
      <c r="D27" s="1397"/>
      <c r="E27" s="1398">
        <v>785.59181093834604</v>
      </c>
      <c r="F27" s="1398">
        <v>937.12869760965395</v>
      </c>
      <c r="G27" s="1399">
        <v>64635</v>
      </c>
      <c r="H27" s="1400" t="s">
        <v>542</v>
      </c>
      <c r="I27" s="1401"/>
      <c r="J27" s="1402"/>
      <c r="K27" s="1403">
        <v>766.2461620967041</v>
      </c>
      <c r="L27" s="1403">
        <v>925.80969725802311</v>
      </c>
      <c r="M27" s="1404">
        <v>11561</v>
      </c>
      <c r="N27" s="1157"/>
      <c r="O27" s="1174"/>
    </row>
    <row r="28" spans="1:15" s="1405" customFormat="1" ht="9.75" customHeight="1" x14ac:dyDescent="0.2">
      <c r="A28" s="1396"/>
      <c r="B28" s="1106"/>
      <c r="C28" s="1406" t="s">
        <v>543</v>
      </c>
      <c r="D28" s="1402"/>
      <c r="E28" s="1403">
        <v>771.50965989286613</v>
      </c>
      <c r="F28" s="1403">
        <v>904.7225201938611</v>
      </c>
      <c r="G28" s="1404">
        <v>11761</v>
      </c>
      <c r="H28" s="1400" t="s">
        <v>544</v>
      </c>
      <c r="I28" s="1401"/>
      <c r="J28" s="1402"/>
      <c r="K28" s="1403">
        <v>786.26856338615505</v>
      </c>
      <c r="L28" s="1403">
        <v>959.11415971642998</v>
      </c>
      <c r="M28" s="1404">
        <v>4796</v>
      </c>
      <c r="N28" s="1157"/>
      <c r="O28" s="1174"/>
    </row>
    <row r="29" spans="1:15" s="1405" customFormat="1" ht="9.75" customHeight="1" x14ac:dyDescent="0.2">
      <c r="A29" s="1396"/>
      <c r="B29" s="1106"/>
      <c r="C29" s="1406" t="s">
        <v>545</v>
      </c>
      <c r="D29" s="1402"/>
      <c r="E29" s="1403">
        <v>727.07790656416296</v>
      </c>
      <c r="F29" s="1403">
        <v>854.027687758723</v>
      </c>
      <c r="G29" s="1404">
        <v>1691</v>
      </c>
      <c r="H29" s="1407" t="s">
        <v>546</v>
      </c>
      <c r="I29" s="1408"/>
      <c r="J29" s="1409"/>
      <c r="K29" s="1398">
        <v>757.72027807049608</v>
      </c>
      <c r="L29" s="1398">
        <v>913.09051764554101</v>
      </c>
      <c r="M29" s="1399">
        <v>46499</v>
      </c>
      <c r="N29" s="1157"/>
      <c r="O29" s="1174"/>
    </row>
    <row r="30" spans="1:15" s="1405" customFormat="1" ht="9.75" customHeight="1" x14ac:dyDescent="0.2">
      <c r="A30" s="1396"/>
      <c r="B30" s="1106"/>
      <c r="C30" s="1406" t="s">
        <v>547</v>
      </c>
      <c r="D30" s="1402"/>
      <c r="E30" s="1403">
        <v>765.61249095022606</v>
      </c>
      <c r="F30" s="1403">
        <v>919.29488122171904</v>
      </c>
      <c r="G30" s="1404">
        <v>8840</v>
      </c>
      <c r="H30" s="1400" t="s">
        <v>548</v>
      </c>
      <c r="I30" s="1401"/>
      <c r="J30" s="1410"/>
      <c r="K30" s="1403">
        <v>637.84911164465802</v>
      </c>
      <c r="L30" s="1403">
        <v>737.1320768307321</v>
      </c>
      <c r="M30" s="1404">
        <v>833</v>
      </c>
      <c r="N30" s="1157"/>
      <c r="O30" s="1174"/>
    </row>
    <row r="31" spans="1:15" s="1075" customFormat="1" ht="9.75" customHeight="1" x14ac:dyDescent="0.2">
      <c r="A31" s="1074"/>
      <c r="B31" s="1079"/>
      <c r="C31" s="1406" t="s">
        <v>549</v>
      </c>
      <c r="D31" s="1402"/>
      <c r="E31" s="1403">
        <v>710.39283512377415</v>
      </c>
      <c r="F31" s="1403">
        <v>826.18388136384908</v>
      </c>
      <c r="G31" s="1404">
        <v>2141</v>
      </c>
      <c r="H31" s="1400" t="s">
        <v>550</v>
      </c>
      <c r="I31" s="1401"/>
      <c r="J31" s="1410"/>
      <c r="K31" s="1403">
        <v>748.79902611150305</v>
      </c>
      <c r="L31" s="1403">
        <v>888.89016231474909</v>
      </c>
      <c r="M31" s="1404">
        <v>1417</v>
      </c>
      <c r="N31" s="1153"/>
      <c r="O31" s="1176"/>
    </row>
    <row r="32" spans="1:15" s="1182" customFormat="1" ht="9.75" customHeight="1" x14ac:dyDescent="0.2">
      <c r="A32" s="1177"/>
      <c r="B32" s="1178"/>
      <c r="C32" s="1406" t="s">
        <v>551</v>
      </c>
      <c r="D32" s="1402"/>
      <c r="E32" s="1403">
        <v>778.48715066354407</v>
      </c>
      <c r="F32" s="1403">
        <v>909.70790398126496</v>
      </c>
      <c r="G32" s="1404">
        <v>2562</v>
      </c>
      <c r="H32" s="1400" t="s">
        <v>552</v>
      </c>
      <c r="I32" s="1401"/>
      <c r="J32" s="1410"/>
      <c r="K32" s="1403">
        <v>644.06506115317404</v>
      </c>
      <c r="L32" s="1403">
        <v>795.45470005824097</v>
      </c>
      <c r="M32" s="1404">
        <v>1717</v>
      </c>
      <c r="N32" s="1180"/>
      <c r="O32" s="1181"/>
    </row>
    <row r="33" spans="1:15" s="1182" customFormat="1" ht="9.75" customHeight="1" x14ac:dyDescent="0.2">
      <c r="A33" s="1177"/>
      <c r="B33" s="1178"/>
      <c r="C33" s="1406" t="s">
        <v>553</v>
      </c>
      <c r="D33" s="1402"/>
      <c r="E33" s="1403">
        <v>740.10706054687512</v>
      </c>
      <c r="F33" s="1403">
        <v>852.87854736328109</v>
      </c>
      <c r="G33" s="1404">
        <v>4096</v>
      </c>
      <c r="H33" s="1400" t="s">
        <v>554</v>
      </c>
      <c r="I33" s="1401"/>
      <c r="J33" s="1410"/>
      <c r="K33" s="1403">
        <v>758.29505565068507</v>
      </c>
      <c r="L33" s="1403">
        <v>982.21389554794496</v>
      </c>
      <c r="M33" s="1404">
        <v>4672</v>
      </c>
      <c r="N33" s="1180"/>
      <c r="O33" s="1181"/>
    </row>
    <row r="34" spans="1:15" s="1182" customFormat="1" ht="9.75" customHeight="1" x14ac:dyDescent="0.2">
      <c r="A34" s="1177"/>
      <c r="B34" s="1178"/>
      <c r="C34" s="1406" t="s">
        <v>555</v>
      </c>
      <c r="D34" s="1402"/>
      <c r="E34" s="1403">
        <v>895.78800594255506</v>
      </c>
      <c r="F34" s="1403">
        <v>1117.6144602178902</v>
      </c>
      <c r="G34" s="1404">
        <v>9087</v>
      </c>
      <c r="H34" s="1400" t="s">
        <v>556</v>
      </c>
      <c r="I34" s="1401"/>
      <c r="J34" s="1410"/>
      <c r="K34" s="1403">
        <v>803.15701581027702</v>
      </c>
      <c r="L34" s="1403">
        <v>938.26708695652212</v>
      </c>
      <c r="M34" s="1404">
        <v>2530</v>
      </c>
      <c r="N34" s="1180"/>
      <c r="O34" s="1181"/>
    </row>
    <row r="35" spans="1:15" s="1182" customFormat="1" ht="9.75" customHeight="1" x14ac:dyDescent="0.2">
      <c r="A35" s="1177"/>
      <c r="B35" s="1178"/>
      <c r="C35" s="1406" t="s">
        <v>557</v>
      </c>
      <c r="D35" s="1402"/>
      <c r="E35" s="1403">
        <v>773.65261739485504</v>
      </c>
      <c r="F35" s="1403">
        <v>902.58911392405105</v>
      </c>
      <c r="G35" s="1404">
        <v>2449</v>
      </c>
      <c r="H35" s="1400" t="s">
        <v>558</v>
      </c>
      <c r="I35" s="1401"/>
      <c r="J35" s="1410"/>
      <c r="K35" s="1403">
        <v>828.92263696369594</v>
      </c>
      <c r="L35" s="1403">
        <v>991.91696699670013</v>
      </c>
      <c r="M35" s="1404">
        <v>3030</v>
      </c>
      <c r="N35" s="1180"/>
      <c r="O35" s="1181"/>
    </row>
    <row r="36" spans="1:15" s="1182" customFormat="1" ht="9.75" customHeight="1" x14ac:dyDescent="0.2">
      <c r="A36" s="1177"/>
      <c r="B36" s="1178"/>
      <c r="C36" s="1406" t="s">
        <v>559</v>
      </c>
      <c r="D36" s="1402"/>
      <c r="E36" s="1403">
        <v>723.85412870159507</v>
      </c>
      <c r="F36" s="1403">
        <v>881.39476082004603</v>
      </c>
      <c r="G36" s="1404">
        <v>1756</v>
      </c>
      <c r="H36" s="1400" t="s">
        <v>560</v>
      </c>
      <c r="I36" s="1401"/>
      <c r="J36" s="1410"/>
      <c r="K36" s="1403">
        <v>678.29959770114908</v>
      </c>
      <c r="L36" s="1403">
        <v>817.86697701149399</v>
      </c>
      <c r="M36" s="1404">
        <v>870</v>
      </c>
      <c r="N36" s="1180"/>
      <c r="O36" s="1181"/>
    </row>
    <row r="37" spans="1:15" s="1182" customFormat="1" ht="9.75" customHeight="1" x14ac:dyDescent="0.2">
      <c r="A37" s="1177"/>
      <c r="B37" s="1178"/>
      <c r="C37" s="1406" t="s">
        <v>561</v>
      </c>
      <c r="D37" s="1402"/>
      <c r="E37" s="1403">
        <v>720.51434732604901</v>
      </c>
      <c r="F37" s="1403">
        <v>848.2644968372631</v>
      </c>
      <c r="G37" s="1404">
        <v>3478</v>
      </c>
      <c r="H37" s="1400" t="s">
        <v>562</v>
      </c>
      <c r="I37" s="1401"/>
      <c r="J37" s="1410"/>
      <c r="K37" s="1403">
        <v>729.98152647975098</v>
      </c>
      <c r="L37" s="1403">
        <v>860.51601246105906</v>
      </c>
      <c r="M37" s="1404">
        <v>1284</v>
      </c>
      <c r="N37" s="1180"/>
      <c r="O37" s="1181"/>
    </row>
    <row r="38" spans="1:15" s="1182" customFormat="1" ht="9.75" customHeight="1" x14ac:dyDescent="0.2">
      <c r="A38" s="1177"/>
      <c r="B38" s="1178"/>
      <c r="C38" s="1406" t="s">
        <v>563</v>
      </c>
      <c r="D38" s="1402"/>
      <c r="E38" s="1403">
        <v>744.28976052249607</v>
      </c>
      <c r="F38" s="1403">
        <v>880.52390420899906</v>
      </c>
      <c r="G38" s="1404">
        <v>1378</v>
      </c>
      <c r="H38" s="1400" t="s">
        <v>564</v>
      </c>
      <c r="I38" s="1401"/>
      <c r="J38" s="1410"/>
      <c r="K38" s="1403">
        <v>652.70480038480002</v>
      </c>
      <c r="L38" s="1403">
        <v>744.07513708513704</v>
      </c>
      <c r="M38" s="1404">
        <v>2079</v>
      </c>
      <c r="N38" s="1180"/>
      <c r="O38" s="1181"/>
    </row>
    <row r="39" spans="1:15" s="1182" customFormat="1" ht="9.75" customHeight="1" x14ac:dyDescent="0.2">
      <c r="A39" s="1177"/>
      <c r="B39" s="1178"/>
      <c r="C39" s="1406" t="s">
        <v>565</v>
      </c>
      <c r="D39" s="1402"/>
      <c r="E39" s="1403">
        <v>800.28681865419605</v>
      </c>
      <c r="F39" s="1403">
        <v>954.12210769030901</v>
      </c>
      <c r="G39" s="1404">
        <v>15396</v>
      </c>
      <c r="H39" s="1400" t="s">
        <v>566</v>
      </c>
      <c r="I39" s="1401"/>
      <c r="J39" s="1410"/>
      <c r="K39" s="1403">
        <v>618.15919264588308</v>
      </c>
      <c r="L39" s="1403">
        <v>741.02109512390109</v>
      </c>
      <c r="M39" s="1404">
        <v>1251</v>
      </c>
      <c r="N39" s="1180"/>
      <c r="O39" s="1181"/>
    </row>
    <row r="40" spans="1:15" s="1182" customFormat="1" ht="9.75" customHeight="1" x14ac:dyDescent="0.2">
      <c r="A40" s="1177"/>
      <c r="B40" s="1178"/>
      <c r="C40" s="1058" t="s">
        <v>567</v>
      </c>
      <c r="D40" s="1402"/>
      <c r="E40" s="1398">
        <v>860.21977761540495</v>
      </c>
      <c r="F40" s="1398">
        <v>1017.7385992245401</v>
      </c>
      <c r="G40" s="1399">
        <v>84853</v>
      </c>
      <c r="H40" s="1400" t="s">
        <v>568</v>
      </c>
      <c r="I40" s="1408"/>
      <c r="J40" s="1409"/>
      <c r="K40" s="1403">
        <v>796.16379324894501</v>
      </c>
      <c r="L40" s="1403">
        <v>961.44952531645606</v>
      </c>
      <c r="M40" s="1404">
        <v>4740</v>
      </c>
      <c r="N40" s="1180"/>
      <c r="O40" s="1181"/>
    </row>
    <row r="41" spans="1:15" s="1182" customFormat="1" ht="9.75" customHeight="1" x14ac:dyDescent="0.2">
      <c r="A41" s="1177"/>
      <c r="B41" s="1178"/>
      <c r="C41" s="1406" t="s">
        <v>569</v>
      </c>
      <c r="D41" s="1402"/>
      <c r="E41" s="1403">
        <v>826.02277987320394</v>
      </c>
      <c r="F41" s="1403">
        <v>960.01420271246309</v>
      </c>
      <c r="G41" s="1404">
        <v>12461</v>
      </c>
      <c r="H41" s="1400" t="s">
        <v>570</v>
      </c>
      <c r="I41" s="1401"/>
      <c r="J41" s="1410"/>
      <c r="K41" s="1403">
        <v>640.70012765957404</v>
      </c>
      <c r="L41" s="1403">
        <v>751.96131914893601</v>
      </c>
      <c r="M41" s="1404">
        <v>470</v>
      </c>
      <c r="N41" s="1180"/>
      <c r="O41" s="1181"/>
    </row>
    <row r="42" spans="1:15" s="1182" customFormat="1" ht="9.75" customHeight="1" x14ac:dyDescent="0.2">
      <c r="A42" s="1177"/>
      <c r="B42" s="1178"/>
      <c r="C42" s="1406" t="s">
        <v>571</v>
      </c>
      <c r="D42" s="1402"/>
      <c r="E42" s="1403">
        <v>855.83857334676111</v>
      </c>
      <c r="F42" s="1403">
        <v>1021.9130010070501</v>
      </c>
      <c r="G42" s="1404">
        <v>5958</v>
      </c>
      <c r="H42" s="1400" t="s">
        <v>77</v>
      </c>
      <c r="I42" s="1401"/>
      <c r="J42" s="1410"/>
      <c r="K42" s="1403">
        <v>779.70329348206701</v>
      </c>
      <c r="L42" s="1403">
        <v>935.69231504176912</v>
      </c>
      <c r="M42" s="1404">
        <v>19991</v>
      </c>
      <c r="N42" s="1180"/>
      <c r="O42" s="1181"/>
    </row>
    <row r="43" spans="1:15" s="1182" customFormat="1" ht="9.75" customHeight="1" x14ac:dyDescent="0.2">
      <c r="A43" s="1177"/>
      <c r="B43" s="1178"/>
      <c r="C43" s="1406" t="s">
        <v>572</v>
      </c>
      <c r="D43" s="1402"/>
      <c r="E43" s="1403">
        <v>810.26772246535404</v>
      </c>
      <c r="F43" s="1403">
        <v>954.62374726477015</v>
      </c>
      <c r="G43" s="1404">
        <v>5484</v>
      </c>
      <c r="H43" s="1400" t="s">
        <v>573</v>
      </c>
      <c r="I43" s="1401"/>
      <c r="J43" s="1410"/>
      <c r="K43" s="1403">
        <v>699.02185139318897</v>
      </c>
      <c r="L43" s="1403">
        <v>831.9940247678021</v>
      </c>
      <c r="M43" s="1404">
        <v>1615</v>
      </c>
      <c r="N43" s="1180"/>
      <c r="O43" s="1181"/>
    </row>
    <row r="44" spans="1:15" s="1182" customFormat="1" ht="9.75" customHeight="1" x14ac:dyDescent="0.2">
      <c r="A44" s="1177"/>
      <c r="B44" s="1178"/>
      <c r="C44" s="1406" t="s">
        <v>62</v>
      </c>
      <c r="D44" s="1402"/>
      <c r="E44" s="1403">
        <v>944.72102422316698</v>
      </c>
      <c r="F44" s="1403">
        <v>1124.7682222589001</v>
      </c>
      <c r="G44" s="1404">
        <v>24233</v>
      </c>
      <c r="H44" s="1407" t="s">
        <v>574</v>
      </c>
      <c r="I44" s="1401"/>
      <c r="J44" s="1410"/>
      <c r="K44" s="1398">
        <v>763.470685948496</v>
      </c>
      <c r="L44" s="1398">
        <v>899.85431057149515</v>
      </c>
      <c r="M44" s="1399">
        <v>12931</v>
      </c>
      <c r="N44" s="1180"/>
      <c r="O44" s="1181"/>
    </row>
    <row r="45" spans="1:15" s="1182" customFormat="1" ht="9.75" customHeight="1" x14ac:dyDescent="0.2">
      <c r="A45" s="1177"/>
      <c r="B45" s="1178"/>
      <c r="C45" s="1406" t="s">
        <v>575</v>
      </c>
      <c r="D45" s="1402"/>
      <c r="E45" s="1403">
        <v>889.00938305349507</v>
      </c>
      <c r="F45" s="1403">
        <v>1094.3768059351801</v>
      </c>
      <c r="G45" s="1404">
        <v>5122</v>
      </c>
      <c r="H45" s="1400" t="s">
        <v>75</v>
      </c>
      <c r="I45" s="1401"/>
      <c r="J45" s="1410"/>
      <c r="K45" s="1403">
        <v>770.94741033304899</v>
      </c>
      <c r="L45" s="1403">
        <v>910.41796434671198</v>
      </c>
      <c r="M45" s="1404">
        <v>9368</v>
      </c>
      <c r="N45" s="1180"/>
      <c r="O45" s="1181"/>
    </row>
    <row r="46" spans="1:15" s="1182" customFormat="1" ht="9.75" customHeight="1" x14ac:dyDescent="0.2">
      <c r="A46" s="1177"/>
      <c r="B46" s="1178"/>
      <c r="C46" s="1406" t="s">
        <v>576</v>
      </c>
      <c r="D46" s="1402"/>
      <c r="E46" s="1403">
        <v>842.07500404727205</v>
      </c>
      <c r="F46" s="1403">
        <v>1006.62760401489</v>
      </c>
      <c r="G46" s="1404">
        <v>6177</v>
      </c>
      <c r="H46" s="1400" t="s">
        <v>577</v>
      </c>
      <c r="I46" s="1401"/>
      <c r="J46" s="1410"/>
      <c r="K46" s="1403">
        <v>688.21860869565205</v>
      </c>
      <c r="L46" s="1403">
        <v>791.34154347826097</v>
      </c>
      <c r="M46" s="1404">
        <v>920</v>
      </c>
      <c r="N46" s="1180"/>
      <c r="O46" s="1181"/>
    </row>
    <row r="47" spans="1:15" s="1182" customFormat="1" ht="9.75" customHeight="1" x14ac:dyDescent="0.2">
      <c r="A47" s="1177"/>
      <c r="B47" s="1178"/>
      <c r="C47" s="1406" t="s">
        <v>578</v>
      </c>
      <c r="D47" s="1402"/>
      <c r="E47" s="1403">
        <v>713.47661197703007</v>
      </c>
      <c r="F47" s="1403">
        <v>837.37460213289603</v>
      </c>
      <c r="G47" s="1404">
        <v>1219</v>
      </c>
      <c r="H47" s="1400" t="s">
        <v>579</v>
      </c>
      <c r="I47" s="1408"/>
      <c r="J47" s="1409"/>
      <c r="K47" s="1403">
        <v>722.63572413793099</v>
      </c>
      <c r="L47" s="1403">
        <v>848.89744827586208</v>
      </c>
      <c r="M47" s="1404">
        <v>580</v>
      </c>
      <c r="N47" s="1180"/>
      <c r="O47" s="1181"/>
    </row>
    <row r="48" spans="1:15" s="1182" customFormat="1" ht="9.75" customHeight="1" x14ac:dyDescent="0.2">
      <c r="A48" s="1177"/>
      <c r="B48" s="1178"/>
      <c r="C48" s="1406" t="s">
        <v>580</v>
      </c>
      <c r="D48" s="1402"/>
      <c r="E48" s="1403">
        <v>813.87766728972008</v>
      </c>
      <c r="F48" s="1403">
        <v>947.84097383177607</v>
      </c>
      <c r="G48" s="1404">
        <v>5350</v>
      </c>
      <c r="H48" s="1400" t="s">
        <v>581</v>
      </c>
      <c r="I48" s="1401"/>
      <c r="J48" s="1410"/>
      <c r="K48" s="1403">
        <v>692.86313829787207</v>
      </c>
      <c r="L48" s="1403">
        <v>808.27146276595704</v>
      </c>
      <c r="M48" s="1404">
        <v>376</v>
      </c>
      <c r="N48" s="1180"/>
      <c r="O48" s="1181"/>
    </row>
    <row r="49" spans="1:15" s="1182" customFormat="1" ht="9.75" customHeight="1" x14ac:dyDescent="0.2">
      <c r="A49" s="1177"/>
      <c r="B49" s="1178"/>
      <c r="C49" s="1406" t="s">
        <v>582</v>
      </c>
      <c r="D49" s="1402"/>
      <c r="E49" s="1403">
        <v>821.07113533717506</v>
      </c>
      <c r="F49" s="1403">
        <v>961.88255178321106</v>
      </c>
      <c r="G49" s="1404">
        <v>12842</v>
      </c>
      <c r="H49" s="1400" t="s">
        <v>583</v>
      </c>
      <c r="I49" s="1401"/>
      <c r="J49" s="1410"/>
      <c r="K49" s="1403">
        <v>706.39209863588712</v>
      </c>
      <c r="L49" s="1403">
        <v>828.308037775446</v>
      </c>
      <c r="M49" s="1404">
        <v>953</v>
      </c>
      <c r="N49" s="1180"/>
      <c r="O49" s="1181"/>
    </row>
    <row r="50" spans="1:15" s="1182" customFormat="1" ht="9.75" customHeight="1" x14ac:dyDescent="0.2">
      <c r="A50" s="1177"/>
      <c r="B50" s="1178"/>
      <c r="C50" s="1406" t="s">
        <v>584</v>
      </c>
      <c r="D50" s="1402"/>
      <c r="E50" s="1403">
        <v>809.19930245231603</v>
      </c>
      <c r="F50" s="1403">
        <v>935.27695912806507</v>
      </c>
      <c r="G50" s="1404">
        <v>1835</v>
      </c>
      <c r="H50" s="1400" t="s">
        <v>585</v>
      </c>
      <c r="I50" s="1401"/>
      <c r="J50" s="1410"/>
      <c r="K50" s="1403">
        <v>904.91287465940104</v>
      </c>
      <c r="L50" s="1403">
        <v>1081.11475476839</v>
      </c>
      <c r="M50" s="1404">
        <v>734</v>
      </c>
      <c r="N50" s="1180"/>
      <c r="O50" s="1181"/>
    </row>
    <row r="51" spans="1:15" s="1182" customFormat="1" ht="9.75" customHeight="1" x14ac:dyDescent="0.2">
      <c r="A51" s="1177"/>
      <c r="B51" s="1178"/>
      <c r="C51" s="1406" t="s">
        <v>586</v>
      </c>
      <c r="D51" s="1402"/>
      <c r="E51" s="1403">
        <v>780.22215484180208</v>
      </c>
      <c r="F51" s="1403">
        <v>918.36990651965505</v>
      </c>
      <c r="G51" s="1404">
        <v>4172</v>
      </c>
      <c r="H51" s="1407" t="s">
        <v>587</v>
      </c>
      <c r="I51" s="1401"/>
      <c r="J51" s="1410"/>
      <c r="K51" s="1398">
        <v>788.64598583176496</v>
      </c>
      <c r="L51" s="1398">
        <v>954.17412563162611</v>
      </c>
      <c r="M51" s="1399">
        <v>40372</v>
      </c>
      <c r="N51" s="1180"/>
      <c r="O51" s="1181"/>
    </row>
    <row r="52" spans="1:15" s="1182" customFormat="1" ht="9.75" customHeight="1" x14ac:dyDescent="0.2">
      <c r="A52" s="1179"/>
      <c r="B52" s="1183"/>
      <c r="C52" s="1058" t="s">
        <v>588</v>
      </c>
      <c r="D52" s="1402"/>
      <c r="E52" s="1398">
        <v>813.187479967483</v>
      </c>
      <c r="F52" s="1398">
        <v>988.14089162440803</v>
      </c>
      <c r="G52" s="1399">
        <v>77499</v>
      </c>
      <c r="H52" s="1400" t="s">
        <v>589</v>
      </c>
      <c r="I52" s="1401"/>
      <c r="J52" s="1410"/>
      <c r="K52" s="1403">
        <v>697.49886331611106</v>
      </c>
      <c r="L52" s="1403">
        <v>822.27608736496006</v>
      </c>
      <c r="M52" s="1404">
        <v>2129</v>
      </c>
      <c r="N52" s="1180"/>
      <c r="O52" s="1181"/>
    </row>
    <row r="53" spans="1:15" s="1182" customFormat="1" ht="9.75" customHeight="1" x14ac:dyDescent="0.2">
      <c r="A53" s="1179"/>
      <c r="B53" s="1183"/>
      <c r="C53" s="1406" t="s">
        <v>590</v>
      </c>
      <c r="D53" s="1402"/>
      <c r="E53" s="1403">
        <v>771.32926039697497</v>
      </c>
      <c r="F53" s="1403">
        <v>979.55370982986813</v>
      </c>
      <c r="G53" s="1404">
        <v>4232</v>
      </c>
      <c r="H53" s="1400" t="s">
        <v>591</v>
      </c>
      <c r="I53" s="1401"/>
      <c r="J53" s="1410"/>
      <c r="K53" s="1403">
        <v>646.70927927927903</v>
      </c>
      <c r="L53" s="1403">
        <v>760.29545945945904</v>
      </c>
      <c r="M53" s="1404">
        <v>555</v>
      </c>
      <c r="N53" s="1180"/>
      <c r="O53" s="1181"/>
    </row>
    <row r="54" spans="1:15" s="1182" customFormat="1" ht="9.75" customHeight="1" x14ac:dyDescent="0.2">
      <c r="A54" s="1179"/>
      <c r="B54" s="1183"/>
      <c r="C54" s="1406" t="s">
        <v>592</v>
      </c>
      <c r="D54" s="1411"/>
      <c r="E54" s="1403">
        <v>662.17174621653101</v>
      </c>
      <c r="F54" s="1403">
        <v>774.94866705471509</v>
      </c>
      <c r="G54" s="1404">
        <v>1718</v>
      </c>
      <c r="H54" s="1400" t="s">
        <v>593</v>
      </c>
      <c r="I54" s="1401"/>
      <c r="J54" s="1410"/>
      <c r="K54" s="1403">
        <v>833.71141348185108</v>
      </c>
      <c r="L54" s="1403">
        <v>1007.7271480699101</v>
      </c>
      <c r="M54" s="1404">
        <v>5207</v>
      </c>
      <c r="N54" s="1180"/>
      <c r="O54" s="1181"/>
    </row>
    <row r="55" spans="1:15" s="1182" customFormat="1" ht="9.75" customHeight="1" x14ac:dyDescent="0.2">
      <c r="A55" s="1179"/>
      <c r="B55" s="1183"/>
      <c r="C55" s="1406" t="s">
        <v>594</v>
      </c>
      <c r="D55" s="1402"/>
      <c r="E55" s="1403">
        <v>819.75194864740911</v>
      </c>
      <c r="F55" s="1403">
        <v>973.66196851597101</v>
      </c>
      <c r="G55" s="1404">
        <v>6543</v>
      </c>
      <c r="H55" s="1400" t="s">
        <v>595</v>
      </c>
      <c r="I55" s="1401"/>
      <c r="J55" s="1410"/>
      <c r="K55" s="1403">
        <v>821.16570834416405</v>
      </c>
      <c r="L55" s="1403">
        <v>996.54755133870503</v>
      </c>
      <c r="M55" s="1404">
        <v>3847</v>
      </c>
      <c r="N55" s="1180"/>
      <c r="O55" s="1181"/>
    </row>
    <row r="56" spans="1:15" s="1182" customFormat="1" ht="9.75" customHeight="1" x14ac:dyDescent="0.2">
      <c r="A56" s="1179"/>
      <c r="B56" s="1183"/>
      <c r="C56" s="1406" t="s">
        <v>61</v>
      </c>
      <c r="D56" s="1402"/>
      <c r="E56" s="1403">
        <v>884.29856578525903</v>
      </c>
      <c r="F56" s="1403">
        <v>1072.28122637816</v>
      </c>
      <c r="G56" s="1404">
        <v>28099</v>
      </c>
      <c r="H56" s="1400" t="s">
        <v>596</v>
      </c>
      <c r="I56" s="1408"/>
      <c r="J56" s="1409"/>
      <c r="K56" s="1403">
        <v>988.68649220490011</v>
      </c>
      <c r="L56" s="1403">
        <v>1223.62834075724</v>
      </c>
      <c r="M56" s="1404">
        <v>898</v>
      </c>
      <c r="N56" s="1180"/>
      <c r="O56" s="1181"/>
    </row>
    <row r="57" spans="1:15" s="1182" customFormat="1" ht="9.75" customHeight="1" x14ac:dyDescent="0.2">
      <c r="A57" s="1179"/>
      <c r="B57" s="1183"/>
      <c r="C57" s="1406" t="s">
        <v>597</v>
      </c>
      <c r="D57" s="1402"/>
      <c r="E57" s="1403">
        <v>756.18266839378202</v>
      </c>
      <c r="F57" s="1403">
        <v>924.06632124352302</v>
      </c>
      <c r="G57" s="1404">
        <v>1930</v>
      </c>
      <c r="H57" s="1400" t="s">
        <v>598</v>
      </c>
      <c r="I57" s="1401"/>
      <c r="J57" s="1410"/>
      <c r="K57" s="1403">
        <v>853.31260338007905</v>
      </c>
      <c r="L57" s="1403">
        <v>1093.5952714850798</v>
      </c>
      <c r="M57" s="1404">
        <v>2781</v>
      </c>
      <c r="N57" s="1180"/>
      <c r="O57" s="1181"/>
    </row>
    <row r="58" spans="1:15" s="1182" customFormat="1" ht="9.75" customHeight="1" x14ac:dyDescent="0.2">
      <c r="A58" s="1179"/>
      <c r="B58" s="1183"/>
      <c r="C58" s="1406" t="s">
        <v>599</v>
      </c>
      <c r="D58" s="1402"/>
      <c r="E58" s="1403">
        <v>877.69662329105597</v>
      </c>
      <c r="F58" s="1403">
        <v>1117.26435348378</v>
      </c>
      <c r="G58" s="1404">
        <v>12142</v>
      </c>
      <c r="H58" s="1400" t="s">
        <v>600</v>
      </c>
      <c r="I58" s="1401"/>
      <c r="J58" s="1410"/>
      <c r="K58" s="1403">
        <v>713.22465554749806</v>
      </c>
      <c r="L58" s="1403">
        <v>852.88712110224799</v>
      </c>
      <c r="M58" s="1404">
        <v>1379</v>
      </c>
      <c r="N58" s="1180"/>
      <c r="O58" s="1181"/>
    </row>
    <row r="59" spans="1:15" s="1182" customFormat="1" ht="9.75" customHeight="1" x14ac:dyDescent="0.2">
      <c r="A59" s="1179"/>
      <c r="B59" s="1183"/>
      <c r="C59" s="1406" t="s">
        <v>601</v>
      </c>
      <c r="D59" s="1402"/>
      <c r="E59" s="1403">
        <v>652.91581740976596</v>
      </c>
      <c r="F59" s="1403">
        <v>740.57539278131605</v>
      </c>
      <c r="G59" s="1404">
        <v>471</v>
      </c>
      <c r="H59" s="1400" t="s">
        <v>602</v>
      </c>
      <c r="I59" s="1401"/>
      <c r="J59" s="1410"/>
      <c r="K59" s="1403">
        <v>683.26282515991511</v>
      </c>
      <c r="L59" s="1403">
        <v>803.14142857142906</v>
      </c>
      <c r="M59" s="1404">
        <v>938</v>
      </c>
      <c r="N59" s="1180"/>
      <c r="O59" s="1181"/>
    </row>
    <row r="60" spans="1:15" s="1182" customFormat="1" ht="9.75" customHeight="1" x14ac:dyDescent="0.2">
      <c r="A60" s="1179"/>
      <c r="B60" s="1183"/>
      <c r="C60" s="1406" t="s">
        <v>603</v>
      </c>
      <c r="D60" s="1402"/>
      <c r="E60" s="1403">
        <v>768.46011096315999</v>
      </c>
      <c r="F60" s="1403">
        <v>895.42455836662214</v>
      </c>
      <c r="G60" s="1404">
        <v>2253</v>
      </c>
      <c r="H60" s="1400" t="s">
        <v>604</v>
      </c>
      <c r="I60" s="1401"/>
      <c r="J60" s="1410"/>
      <c r="K60" s="1403">
        <v>681.71739495798306</v>
      </c>
      <c r="L60" s="1403">
        <v>813.65448179271698</v>
      </c>
      <c r="M60" s="1404">
        <v>357</v>
      </c>
      <c r="N60" s="1180"/>
      <c r="O60" s="1181"/>
    </row>
    <row r="61" spans="1:15" s="1182" customFormat="1" ht="9.75" customHeight="1" x14ac:dyDescent="0.2">
      <c r="A61" s="1179"/>
      <c r="B61" s="1183"/>
      <c r="C61" s="1406" t="s">
        <v>605</v>
      </c>
      <c r="D61" s="1402"/>
      <c r="E61" s="1403">
        <v>741.95044712990909</v>
      </c>
      <c r="F61" s="1403">
        <v>857.99345015105712</v>
      </c>
      <c r="G61" s="1404">
        <v>1655</v>
      </c>
      <c r="H61" s="1400" t="s">
        <v>606</v>
      </c>
      <c r="I61" s="1401"/>
      <c r="J61" s="1410"/>
      <c r="K61" s="1403">
        <v>758.08570095486107</v>
      </c>
      <c r="L61" s="1403">
        <v>908.75163845486111</v>
      </c>
      <c r="M61" s="1404">
        <v>4608</v>
      </c>
      <c r="N61" s="1180"/>
      <c r="O61" s="1181"/>
    </row>
    <row r="62" spans="1:15" s="1182" customFormat="1" ht="9.75" customHeight="1" x14ac:dyDescent="0.2">
      <c r="A62" s="1179"/>
      <c r="B62" s="1183"/>
      <c r="C62" s="1406" t="s">
        <v>607</v>
      </c>
      <c r="D62" s="1402"/>
      <c r="E62" s="1403">
        <v>688.47765848670804</v>
      </c>
      <c r="F62" s="1403">
        <v>802.22752556237208</v>
      </c>
      <c r="G62" s="1404">
        <v>978</v>
      </c>
      <c r="H62" s="1400" t="s">
        <v>608</v>
      </c>
      <c r="I62" s="1401"/>
      <c r="J62" s="1410"/>
      <c r="K62" s="1403">
        <v>817.31449725490211</v>
      </c>
      <c r="L62" s="1403">
        <v>989.4915670588241</v>
      </c>
      <c r="M62" s="1404">
        <v>6375</v>
      </c>
      <c r="N62" s="1180"/>
      <c r="O62" s="1181"/>
    </row>
    <row r="63" spans="1:15" s="1182" customFormat="1" ht="9.75" customHeight="1" x14ac:dyDescent="0.2">
      <c r="A63" s="1179"/>
      <c r="B63" s="1183"/>
      <c r="C63" s="1406" t="s">
        <v>609</v>
      </c>
      <c r="D63" s="1402"/>
      <c r="E63" s="1403">
        <v>717.51245501799315</v>
      </c>
      <c r="F63" s="1403">
        <v>856.91126749300304</v>
      </c>
      <c r="G63" s="1404">
        <v>2501</v>
      </c>
      <c r="H63" s="1400" t="s">
        <v>610</v>
      </c>
      <c r="I63" s="1401"/>
      <c r="J63" s="1410"/>
      <c r="K63" s="1403">
        <v>684.66446247464501</v>
      </c>
      <c r="L63" s="1403">
        <v>768.15667342799202</v>
      </c>
      <c r="M63" s="1404">
        <v>493</v>
      </c>
      <c r="N63" s="1180"/>
      <c r="O63" s="1181"/>
    </row>
    <row r="64" spans="1:15" s="1391" customFormat="1" ht="9.75" customHeight="1" x14ac:dyDescent="0.2">
      <c r="A64" s="477"/>
      <c r="B64" s="1412"/>
      <c r="C64" s="1406" t="s">
        <v>611</v>
      </c>
      <c r="D64" s="1402"/>
      <c r="E64" s="1403">
        <v>683.47591613723</v>
      </c>
      <c r="F64" s="1403">
        <v>797.62362134688703</v>
      </c>
      <c r="G64" s="1404">
        <v>3935</v>
      </c>
      <c r="H64" s="1400" t="s">
        <v>612</v>
      </c>
      <c r="I64" s="1401"/>
      <c r="J64" s="1410"/>
      <c r="K64" s="1403">
        <v>770.5012059231841</v>
      </c>
      <c r="L64" s="1403">
        <v>928.65131513188294</v>
      </c>
      <c r="M64" s="1404">
        <v>10805</v>
      </c>
      <c r="N64" s="1180"/>
      <c r="O64" s="1181"/>
    </row>
    <row r="65" spans="1:15" s="1186" customFormat="1" ht="9.75" customHeight="1" x14ac:dyDescent="0.2">
      <c r="A65" s="1184"/>
      <c r="B65" s="1185"/>
      <c r="C65" s="1406" t="s">
        <v>613</v>
      </c>
      <c r="D65" s="1402"/>
      <c r="E65" s="1403">
        <v>674.54912280701808</v>
      </c>
      <c r="F65" s="1403">
        <v>799.36664717348901</v>
      </c>
      <c r="G65" s="1404">
        <v>513</v>
      </c>
      <c r="H65" s="1407" t="s">
        <v>614</v>
      </c>
      <c r="I65" s="1401"/>
      <c r="J65" s="1410"/>
      <c r="K65" s="1398">
        <v>731.12120220002907</v>
      </c>
      <c r="L65" s="1398">
        <v>863.347271095672</v>
      </c>
      <c r="M65" s="1399">
        <v>34545</v>
      </c>
      <c r="N65" s="1180"/>
      <c r="O65" s="1181"/>
    </row>
    <row r="66" spans="1:15" s="1186" customFormat="1" ht="9.75" customHeight="1" x14ac:dyDescent="0.2">
      <c r="A66" s="1184"/>
      <c r="B66" s="1184"/>
      <c r="C66" s="1406" t="s">
        <v>615</v>
      </c>
      <c r="D66" s="1402"/>
      <c r="E66" s="1403">
        <v>749.33946450060205</v>
      </c>
      <c r="F66" s="1403">
        <v>891.84930204572811</v>
      </c>
      <c r="G66" s="1404">
        <v>1662</v>
      </c>
      <c r="H66" s="1400" t="s">
        <v>616</v>
      </c>
      <c r="I66" s="1408"/>
      <c r="J66" s="1409"/>
      <c r="K66" s="1403">
        <v>664.11240170940198</v>
      </c>
      <c r="L66" s="1403">
        <v>737.26662393162405</v>
      </c>
      <c r="M66" s="1404">
        <v>1170</v>
      </c>
      <c r="N66" s="1180"/>
      <c r="O66" s="1181"/>
    </row>
    <row r="67" spans="1:15" s="1186" customFormat="1" ht="9.75" customHeight="1" x14ac:dyDescent="0.2">
      <c r="A67" s="1184"/>
      <c r="B67" s="1184"/>
      <c r="C67" s="1406" t="s">
        <v>617</v>
      </c>
      <c r="D67" s="1402"/>
      <c r="E67" s="1403">
        <v>694.90094774136401</v>
      </c>
      <c r="F67" s="1403">
        <v>860.48169176262206</v>
      </c>
      <c r="G67" s="1404">
        <v>1129</v>
      </c>
      <c r="H67" s="1400" t="s">
        <v>618</v>
      </c>
      <c r="I67" s="1401"/>
      <c r="J67" s="1410"/>
      <c r="K67" s="1403">
        <v>764.55756877323404</v>
      </c>
      <c r="L67" s="1403">
        <v>897.88220570012402</v>
      </c>
      <c r="M67" s="1404">
        <v>8070</v>
      </c>
      <c r="N67" s="1180"/>
      <c r="O67" s="1181"/>
    </row>
    <row r="68" spans="1:15" s="1186" customFormat="1" ht="9.75" customHeight="1" x14ac:dyDescent="0.2">
      <c r="A68" s="1184"/>
      <c r="B68" s="1184"/>
      <c r="C68" s="1406" t="s">
        <v>619</v>
      </c>
      <c r="D68" s="1402"/>
      <c r="E68" s="1403">
        <v>725.76797669491509</v>
      </c>
      <c r="F68" s="1403">
        <v>854.96918961864401</v>
      </c>
      <c r="G68" s="1404">
        <v>1888</v>
      </c>
      <c r="H68" s="1400" t="s">
        <v>620</v>
      </c>
      <c r="I68" s="1401"/>
      <c r="J68" s="1410"/>
      <c r="K68" s="1403">
        <v>720.90733464309108</v>
      </c>
      <c r="L68" s="1403">
        <v>838.31800261951503</v>
      </c>
      <c r="M68" s="1404">
        <v>4581</v>
      </c>
      <c r="N68" s="1180"/>
      <c r="O68" s="1181"/>
    </row>
    <row r="69" spans="1:15" s="1415" customFormat="1" ht="9.75" customHeight="1" x14ac:dyDescent="0.2">
      <c r="A69" s="1413"/>
      <c r="B69" s="1414"/>
      <c r="C69" s="1406" t="s">
        <v>621</v>
      </c>
      <c r="D69" s="1402"/>
      <c r="E69" s="1403">
        <v>652.083327165063</v>
      </c>
      <c r="F69" s="1403">
        <v>767.80797927461106</v>
      </c>
      <c r="G69" s="1404">
        <v>2702</v>
      </c>
      <c r="H69" s="1400" t="s">
        <v>622</v>
      </c>
      <c r="I69" s="1401"/>
      <c r="J69" s="1410"/>
      <c r="K69" s="1403">
        <v>671.93381077529602</v>
      </c>
      <c r="L69" s="1403">
        <v>781.02863337713495</v>
      </c>
      <c r="M69" s="1404">
        <v>761</v>
      </c>
      <c r="N69" s="1153"/>
      <c r="O69" s="1057"/>
    </row>
    <row r="70" spans="1:15" s="1415" customFormat="1" ht="9.75" customHeight="1" x14ac:dyDescent="0.2">
      <c r="A70" s="1413"/>
      <c r="B70" s="1414"/>
      <c r="C70" s="1406" t="s">
        <v>623</v>
      </c>
      <c r="D70" s="1402"/>
      <c r="E70" s="1403">
        <v>690.81510305028905</v>
      </c>
      <c r="F70" s="1403">
        <v>882.19383347073403</v>
      </c>
      <c r="G70" s="1404">
        <v>1213</v>
      </c>
      <c r="H70" s="1400" t="s">
        <v>624</v>
      </c>
      <c r="I70" s="1401"/>
      <c r="J70" s="1410"/>
      <c r="K70" s="1403">
        <v>638.85388954171606</v>
      </c>
      <c r="L70" s="1403">
        <v>747.70330199764999</v>
      </c>
      <c r="M70" s="1404">
        <v>851</v>
      </c>
      <c r="N70" s="1153"/>
      <c r="O70" s="1057"/>
    </row>
    <row r="71" spans="1:15" s="1415" customFormat="1" ht="9.75" customHeight="1" x14ac:dyDescent="0.2">
      <c r="A71" s="1413"/>
      <c r="B71" s="1414"/>
      <c r="C71" s="1406" t="s">
        <v>625</v>
      </c>
      <c r="D71" s="1402"/>
      <c r="E71" s="1403">
        <v>786.12211886304908</v>
      </c>
      <c r="F71" s="1403">
        <v>918.795250645995</v>
      </c>
      <c r="G71" s="1404">
        <v>1935</v>
      </c>
      <c r="H71" s="1400" t="s">
        <v>626</v>
      </c>
      <c r="I71" s="1401"/>
      <c r="J71" s="1410"/>
      <c r="K71" s="1403">
        <v>662.07193661971803</v>
      </c>
      <c r="L71" s="1403">
        <v>755.6035387323941</v>
      </c>
      <c r="M71" s="1404">
        <v>568</v>
      </c>
      <c r="N71" s="1416"/>
      <c r="O71" s="1057"/>
    </row>
    <row r="72" spans="1:15" ht="9.75" customHeight="1" x14ac:dyDescent="0.2">
      <c r="A72" s="1056"/>
      <c r="B72" s="1056"/>
      <c r="C72" s="1058" t="s">
        <v>627</v>
      </c>
      <c r="D72" s="1402"/>
      <c r="E72" s="1398">
        <v>839.80751787889596</v>
      </c>
      <c r="F72" s="1398">
        <v>1012.2188993192401</v>
      </c>
      <c r="G72" s="1399">
        <v>69775</v>
      </c>
      <c r="H72" s="1400" t="s">
        <v>628</v>
      </c>
      <c r="I72" s="1401"/>
      <c r="J72" s="1410"/>
      <c r="K72" s="1403">
        <v>628.1117878192531</v>
      </c>
      <c r="L72" s="1403">
        <v>736.05009823182706</v>
      </c>
      <c r="M72" s="1404">
        <v>509</v>
      </c>
      <c r="N72" s="1153"/>
      <c r="O72" s="1056"/>
    </row>
    <row r="73" spans="1:15" s="1415" customFormat="1" ht="9.75" customHeight="1" x14ac:dyDescent="0.2">
      <c r="A73" s="1413"/>
      <c r="B73" s="1414"/>
      <c r="C73" s="1406" t="s">
        <v>629</v>
      </c>
      <c r="D73" s="1402"/>
      <c r="E73" s="1403">
        <v>646.02955078125001</v>
      </c>
      <c r="F73" s="1403">
        <v>814.93525390624995</v>
      </c>
      <c r="G73" s="1404">
        <v>1024</v>
      </c>
      <c r="H73" s="1400" t="s">
        <v>630</v>
      </c>
      <c r="I73" s="1401"/>
      <c r="J73" s="1410"/>
      <c r="K73" s="1403">
        <v>688.5024083769631</v>
      </c>
      <c r="L73" s="1403">
        <v>805.67503272251304</v>
      </c>
      <c r="M73" s="1404">
        <v>1528</v>
      </c>
      <c r="N73" s="1153"/>
      <c r="O73" s="1057"/>
    </row>
    <row r="74" spans="1:15" s="1415" customFormat="1" ht="9.75" customHeight="1" x14ac:dyDescent="0.2">
      <c r="A74" s="1413"/>
      <c r="B74" s="1414"/>
      <c r="C74" s="1406" t="s">
        <v>631</v>
      </c>
      <c r="D74" s="1402"/>
      <c r="E74" s="1403">
        <v>680.25560055223207</v>
      </c>
      <c r="F74" s="1403">
        <v>806.91714680165705</v>
      </c>
      <c r="G74" s="1404">
        <v>2173</v>
      </c>
      <c r="H74" s="1400" t="s">
        <v>76</v>
      </c>
      <c r="I74" s="1401"/>
      <c r="J74" s="1410"/>
      <c r="K74" s="1403">
        <v>785.06065220071503</v>
      </c>
      <c r="L74" s="1403">
        <v>960.75523486623104</v>
      </c>
      <c r="M74" s="1404">
        <v>8111</v>
      </c>
      <c r="N74" s="1153"/>
      <c r="O74" s="1057"/>
    </row>
    <row r="75" spans="1:15" s="1415" customFormat="1" ht="9.75" customHeight="1" x14ac:dyDescent="0.2">
      <c r="A75" s="1413"/>
      <c r="B75" s="1414"/>
      <c r="C75" s="1406" t="s">
        <v>632</v>
      </c>
      <c r="D75" s="1402"/>
      <c r="E75" s="1403">
        <v>804.94744528807496</v>
      </c>
      <c r="F75" s="1403">
        <v>949.16617909781201</v>
      </c>
      <c r="G75" s="1404">
        <v>4478</v>
      </c>
      <c r="H75" s="1400" t="s">
        <v>633</v>
      </c>
      <c r="I75" s="1401"/>
      <c r="J75" s="1410"/>
      <c r="K75" s="1403">
        <v>658.84931122449007</v>
      </c>
      <c r="L75" s="1403">
        <v>737.90295918367303</v>
      </c>
      <c r="M75" s="1404">
        <v>392</v>
      </c>
      <c r="N75" s="1153"/>
      <c r="O75" s="1057"/>
    </row>
    <row r="76" spans="1:15" s="1415" customFormat="1" ht="9.75" customHeight="1" x14ac:dyDescent="0.2">
      <c r="A76" s="1413"/>
      <c r="B76" s="1414"/>
      <c r="C76" s="1406" t="s">
        <v>634</v>
      </c>
      <c r="D76" s="1402"/>
      <c r="E76" s="1403">
        <v>709.37377142857099</v>
      </c>
      <c r="F76" s="1403">
        <v>819.10282857142897</v>
      </c>
      <c r="G76" s="1404">
        <v>350</v>
      </c>
      <c r="H76" s="1400" t="s">
        <v>635</v>
      </c>
      <c r="I76" s="1401"/>
      <c r="J76" s="1410"/>
      <c r="K76" s="1403">
        <v>665.11009124087605</v>
      </c>
      <c r="L76" s="1403">
        <v>803.539233576642</v>
      </c>
      <c r="M76" s="1404">
        <v>548</v>
      </c>
      <c r="N76" s="1153"/>
      <c r="O76" s="1057"/>
    </row>
    <row r="77" spans="1:15" s="1415" customFormat="1" ht="9.75" customHeight="1" x14ac:dyDescent="0.2">
      <c r="A77" s="1413"/>
      <c r="B77" s="1414"/>
      <c r="C77" s="1406" t="s">
        <v>636</v>
      </c>
      <c r="D77" s="1402"/>
      <c r="E77" s="1403">
        <v>691.40586153846198</v>
      </c>
      <c r="F77" s="1403">
        <v>790.31824615384608</v>
      </c>
      <c r="G77" s="1404">
        <v>650</v>
      </c>
      <c r="H77" s="1400" t="s">
        <v>637</v>
      </c>
      <c r="I77" s="1401"/>
      <c r="J77" s="1410"/>
      <c r="K77" s="1403">
        <v>676.13637947725101</v>
      </c>
      <c r="L77" s="1403">
        <v>766.22692158760901</v>
      </c>
      <c r="M77" s="1404">
        <v>1033</v>
      </c>
      <c r="N77" s="1153"/>
      <c r="O77" s="1057"/>
    </row>
    <row r="78" spans="1:15" s="1415" customFormat="1" ht="9.75" customHeight="1" x14ac:dyDescent="0.2">
      <c r="A78" s="1413"/>
      <c r="B78" s="1414"/>
      <c r="C78" s="1406" t="s">
        <v>60</v>
      </c>
      <c r="D78" s="1402"/>
      <c r="E78" s="1403">
        <v>850.42467902364206</v>
      </c>
      <c r="F78" s="1403">
        <v>1026.2594474779401</v>
      </c>
      <c r="G78" s="1404">
        <v>33881</v>
      </c>
      <c r="H78" s="1400" t="s">
        <v>638</v>
      </c>
      <c r="I78" s="1401"/>
      <c r="J78" s="1410"/>
      <c r="K78" s="1403">
        <v>669.21888678051903</v>
      </c>
      <c r="L78" s="1403">
        <v>790.70034155597705</v>
      </c>
      <c r="M78" s="1404">
        <v>1581</v>
      </c>
      <c r="N78" s="1153"/>
      <c r="O78" s="1057"/>
    </row>
    <row r="79" spans="1:15" s="1415" customFormat="1" ht="9.75" customHeight="1" x14ac:dyDescent="0.2">
      <c r="A79" s="1413"/>
      <c r="B79" s="1414"/>
      <c r="C79" s="1406" t="s">
        <v>639</v>
      </c>
      <c r="D79" s="1402"/>
      <c r="E79" s="1403">
        <v>1003.43341946765</v>
      </c>
      <c r="F79" s="1403">
        <v>1210.4869788226201</v>
      </c>
      <c r="G79" s="1404">
        <v>10294</v>
      </c>
      <c r="H79" s="1400" t="s">
        <v>640</v>
      </c>
      <c r="I79" s="1401"/>
      <c r="J79" s="1410"/>
      <c r="K79" s="1403">
        <v>703.91974985623904</v>
      </c>
      <c r="L79" s="1403">
        <v>833.1769637722831</v>
      </c>
      <c r="M79" s="1404">
        <v>3478</v>
      </c>
      <c r="N79" s="1153"/>
      <c r="O79" s="1057"/>
    </row>
    <row r="80" spans="1:15" s="1415" customFormat="1" ht="9.75" customHeight="1" x14ac:dyDescent="0.2">
      <c r="A80" s="1413"/>
      <c r="B80" s="1414"/>
      <c r="C80" s="1417" t="s">
        <v>641</v>
      </c>
      <c r="E80" s="1403">
        <v>675.16286971831005</v>
      </c>
      <c r="F80" s="1403">
        <v>799.72415492957703</v>
      </c>
      <c r="G80" s="1404">
        <v>568</v>
      </c>
      <c r="H80" s="1400" t="s">
        <v>642</v>
      </c>
      <c r="I80" s="1401"/>
      <c r="J80" s="1410"/>
      <c r="K80" s="1403">
        <v>739.89557917888612</v>
      </c>
      <c r="L80" s="1403">
        <v>841.81891495601201</v>
      </c>
      <c r="M80" s="1404">
        <v>1364</v>
      </c>
      <c r="N80" s="1153"/>
      <c r="O80" s="1057"/>
    </row>
    <row r="81" spans="1:15" s="1192" customFormat="1" ht="8.25" customHeight="1" x14ac:dyDescent="0.2">
      <c r="A81" s="1187"/>
      <c r="B81" s="1188"/>
      <c r="C81" s="1080" t="s">
        <v>527</v>
      </c>
      <c r="D81" s="1175"/>
      <c r="E81" s="1189"/>
      <c r="F81" s="1190"/>
      <c r="G81" s="1190"/>
      <c r="H81" s="1400"/>
      <c r="I81" s="1401"/>
      <c r="J81" s="1410"/>
      <c r="K81" s="1403"/>
      <c r="L81" s="1403"/>
      <c r="M81" s="1404"/>
      <c r="N81" s="1153"/>
      <c r="O81" s="1057"/>
    </row>
    <row r="82" spans="1:15" s="1192" customFormat="1" ht="9" customHeight="1" x14ac:dyDescent="0.2">
      <c r="A82" s="1187"/>
      <c r="B82" s="1188"/>
      <c r="C82" s="1592" t="s">
        <v>643</v>
      </c>
      <c r="D82" s="1592"/>
      <c r="E82" s="1592"/>
      <c r="F82" s="1592"/>
      <c r="G82" s="1592"/>
      <c r="H82" s="1592"/>
      <c r="I82" s="1592"/>
      <c r="J82" s="1592"/>
      <c r="K82" s="1592"/>
      <c r="L82" s="1592"/>
      <c r="M82" s="1592"/>
      <c r="N82" s="1153"/>
      <c r="O82" s="1057"/>
    </row>
    <row r="83" spans="1:15" s="1192" customFormat="1" ht="10.5" customHeight="1" x14ac:dyDescent="0.2">
      <c r="A83" s="1187"/>
      <c r="B83" s="1188"/>
      <c r="C83" s="1418" t="s">
        <v>644</v>
      </c>
      <c r="D83" s="1175"/>
      <c r="E83" s="1189"/>
      <c r="F83" s="1190"/>
      <c r="G83" s="1190"/>
      <c r="H83" s="1080"/>
      <c r="I83" s="1080"/>
      <c r="J83" s="1080"/>
      <c r="K83" s="1080"/>
      <c r="L83" s="1191"/>
      <c r="M83" s="1419"/>
      <c r="N83" s="1153"/>
      <c r="O83" s="1057"/>
    </row>
    <row r="84" spans="1:15" x14ac:dyDescent="0.2">
      <c r="A84" s="1056"/>
      <c r="B84" s="1056"/>
      <c r="C84" s="1420"/>
      <c r="D84" s="1061"/>
      <c r="E84" s="1193"/>
      <c r="F84" s="1193"/>
      <c r="G84" s="1193"/>
      <c r="H84" s="1421"/>
      <c r="I84" s="1421"/>
      <c r="J84" s="1421"/>
      <c r="K84" s="1421"/>
      <c r="L84" s="1585">
        <v>43405</v>
      </c>
      <c r="M84" s="1585"/>
      <c r="N84" s="370">
        <v>13</v>
      </c>
      <c r="O84" s="1056"/>
    </row>
  </sheetData>
  <mergeCells count="6">
    <mergeCell ref="L84:M84"/>
    <mergeCell ref="B1:E1"/>
    <mergeCell ref="C5:D6"/>
    <mergeCell ref="C26:D26"/>
    <mergeCell ref="H26:J26"/>
    <mergeCell ref="C82:M82"/>
  </mergeCells>
  <printOptions horizontalCentered="1"/>
  <pageMargins left="0" right="0" top="0.19685039370078741" bottom="0.19685039370078741" header="0.27559055118110237" footer="0"/>
  <pageSetup paperSize="9" scale="9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U57"/>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18.140625" style="131" customWidth="1"/>
    <col min="5" max="5" width="0.5703125" style="131" customWidth="1"/>
    <col min="6" max="6" width="11.140625" style="131" customWidth="1"/>
    <col min="7" max="7" width="9" style="131" customWidth="1"/>
    <col min="8" max="8" width="9.7109375" style="131" customWidth="1"/>
    <col min="9" max="9" width="9.42578125" style="131" customWidth="1"/>
    <col min="10" max="10" width="9" style="131" customWidth="1"/>
    <col min="11" max="11" width="10" style="131" customWidth="1"/>
    <col min="12" max="12" width="9.28515625" style="131" customWidth="1"/>
    <col min="13" max="13" width="9.140625" style="131" customWidth="1"/>
    <col min="14" max="14" width="2.5703125" style="131" customWidth="1"/>
    <col min="15" max="15" width="1" style="131" customWidth="1"/>
    <col min="16" max="16384" width="9.140625" style="131"/>
  </cols>
  <sheetData>
    <row r="1" spans="1:15" ht="13.5" customHeight="1" x14ac:dyDescent="0.2">
      <c r="A1" s="130"/>
      <c r="B1" s="229"/>
      <c r="C1" s="229"/>
      <c r="D1" s="229"/>
      <c r="E1" s="218"/>
      <c r="F1" s="218"/>
      <c r="G1" s="218"/>
      <c r="H1" s="218"/>
      <c r="I1" s="218"/>
      <c r="J1" s="218"/>
      <c r="K1" s="1593" t="s">
        <v>314</v>
      </c>
      <c r="L1" s="1593"/>
      <c r="M1" s="1593"/>
      <c r="N1" s="1593"/>
      <c r="O1" s="130"/>
    </row>
    <row r="2" spans="1:15" ht="6" customHeight="1" x14ac:dyDescent="0.2">
      <c r="A2" s="130"/>
      <c r="B2" s="230"/>
      <c r="C2" s="368"/>
      <c r="D2" s="368"/>
      <c r="E2" s="217"/>
      <c r="F2" s="217"/>
      <c r="G2" s="217"/>
      <c r="H2" s="217"/>
      <c r="I2" s="217"/>
      <c r="J2" s="217"/>
      <c r="K2" s="217"/>
      <c r="L2" s="217"/>
      <c r="M2" s="132"/>
      <c r="N2" s="132"/>
      <c r="O2" s="130"/>
    </row>
    <row r="3" spans="1:15" ht="13.5" customHeight="1" thickBot="1" x14ac:dyDescent="0.25">
      <c r="A3" s="130"/>
      <c r="B3" s="231"/>
      <c r="C3" s="133"/>
      <c r="D3" s="133"/>
      <c r="E3" s="133"/>
      <c r="F3" s="132"/>
      <c r="G3" s="132"/>
      <c r="H3" s="132"/>
      <c r="I3" s="132"/>
      <c r="J3" s="132"/>
      <c r="K3" s="531"/>
      <c r="L3" s="531"/>
      <c r="M3" s="531" t="s">
        <v>70</v>
      </c>
      <c r="N3" s="531"/>
      <c r="O3" s="531"/>
    </row>
    <row r="4" spans="1:15" ht="15" customHeight="1" thickBot="1" x14ac:dyDescent="0.25">
      <c r="A4" s="130"/>
      <c r="B4" s="231"/>
      <c r="C4" s="1054" t="s">
        <v>477</v>
      </c>
      <c r="D4" s="243"/>
      <c r="E4" s="243"/>
      <c r="F4" s="243"/>
      <c r="G4" s="243"/>
      <c r="H4" s="243"/>
      <c r="I4" s="243"/>
      <c r="J4" s="243"/>
      <c r="K4" s="243"/>
      <c r="L4" s="243"/>
      <c r="M4" s="244"/>
      <c r="N4" s="531"/>
      <c r="O4" s="531"/>
    </row>
    <row r="5" spans="1:15" ht="7.5" customHeight="1" x14ac:dyDescent="0.2">
      <c r="A5" s="130"/>
      <c r="B5" s="231"/>
      <c r="C5" s="1594" t="s">
        <v>85</v>
      </c>
      <c r="D5" s="1594"/>
      <c r="E5" s="132"/>
      <c r="F5" s="11"/>
      <c r="G5" s="132"/>
      <c r="H5" s="132"/>
      <c r="I5" s="132"/>
      <c r="J5" s="132"/>
      <c r="K5" s="531"/>
      <c r="L5" s="531"/>
      <c r="M5" s="531"/>
      <c r="N5" s="531"/>
      <c r="O5" s="531"/>
    </row>
    <row r="6" spans="1:15" ht="13.5" customHeight="1" x14ac:dyDescent="0.2">
      <c r="A6" s="130"/>
      <c r="B6" s="231"/>
      <c r="C6" s="1595"/>
      <c r="D6" s="1595"/>
      <c r="E6" s="81">
        <v>1999</v>
      </c>
      <c r="F6" s="82">
        <v>2011</v>
      </c>
      <c r="G6" s="82">
        <v>2012</v>
      </c>
      <c r="H6" s="82">
        <v>2013</v>
      </c>
      <c r="I6" s="82">
        <v>2014</v>
      </c>
      <c r="J6" s="82">
        <v>2015</v>
      </c>
      <c r="K6" s="82">
        <v>2016</v>
      </c>
      <c r="L6" s="82">
        <v>2017</v>
      </c>
      <c r="M6" s="82">
        <v>2018</v>
      </c>
      <c r="N6" s="531"/>
      <c r="O6" s="531"/>
    </row>
    <row r="7" spans="1:15" ht="2.25" customHeight="1" x14ac:dyDescent="0.2">
      <c r="A7" s="130"/>
      <c r="B7" s="231"/>
      <c r="C7" s="83"/>
      <c r="D7" s="83"/>
      <c r="E7" s="11"/>
      <c r="F7" s="11"/>
      <c r="G7" s="11"/>
      <c r="H7" s="11"/>
      <c r="I7" s="11"/>
      <c r="J7" s="11"/>
      <c r="K7" s="11"/>
      <c r="L7" s="11"/>
      <c r="M7" s="11"/>
      <c r="N7" s="531"/>
      <c r="O7" s="531"/>
    </row>
    <row r="8" spans="1:15" ht="30" customHeight="1" x14ac:dyDescent="0.2">
      <c r="A8" s="130"/>
      <c r="B8" s="231"/>
      <c r="C8" s="1600" t="s">
        <v>292</v>
      </c>
      <c r="D8" s="1600"/>
      <c r="E8" s="1055"/>
      <c r="F8" s="964">
        <v>485</v>
      </c>
      <c r="G8" s="964">
        <v>485</v>
      </c>
      <c r="H8" s="964">
        <v>485</v>
      </c>
      <c r="I8" s="964">
        <v>505</v>
      </c>
      <c r="J8" s="964">
        <v>505</v>
      </c>
      <c r="K8" s="964">
        <v>530</v>
      </c>
      <c r="L8" s="964">
        <v>557</v>
      </c>
      <c r="M8" s="964">
        <v>580</v>
      </c>
      <c r="N8" s="193"/>
      <c r="O8" s="193"/>
    </row>
    <row r="9" spans="1:15" ht="31.5" customHeight="1" x14ac:dyDescent="0.2">
      <c r="A9" s="130"/>
      <c r="B9" s="233"/>
      <c r="C9" s="192" t="s">
        <v>280</v>
      </c>
      <c r="D9" s="192"/>
      <c r="E9" s="190"/>
      <c r="F9" s="190" t="s">
        <v>279</v>
      </c>
      <c r="G9" s="526" t="s">
        <v>331</v>
      </c>
      <c r="H9" s="526" t="s">
        <v>331</v>
      </c>
      <c r="I9" s="190" t="s">
        <v>480</v>
      </c>
      <c r="J9" s="526" t="s">
        <v>331</v>
      </c>
      <c r="K9" s="190" t="s">
        <v>426</v>
      </c>
      <c r="L9" s="190" t="s">
        <v>465</v>
      </c>
      <c r="M9" s="190" t="s">
        <v>478</v>
      </c>
      <c r="N9" s="191"/>
      <c r="O9" s="191"/>
    </row>
    <row r="10" spans="1:15" s="136" customFormat="1" ht="18" customHeight="1" x14ac:dyDescent="0.2">
      <c r="A10" s="134"/>
      <c r="B10" s="232"/>
      <c r="C10" s="137" t="s">
        <v>278</v>
      </c>
      <c r="D10" s="137"/>
      <c r="E10" s="190"/>
      <c r="F10" s="190" t="s">
        <v>277</v>
      </c>
      <c r="G10" s="526" t="s">
        <v>331</v>
      </c>
      <c r="H10" s="526" t="s">
        <v>331</v>
      </c>
      <c r="I10" s="190" t="s">
        <v>399</v>
      </c>
      <c r="J10" s="526" t="s">
        <v>331</v>
      </c>
      <c r="K10" s="190" t="s">
        <v>425</v>
      </c>
      <c r="L10" s="190" t="s">
        <v>464</v>
      </c>
      <c r="M10" s="190" t="s">
        <v>479</v>
      </c>
      <c r="N10" s="190"/>
      <c r="O10" s="190"/>
    </row>
    <row r="11" spans="1:15" ht="20.25" customHeight="1" thickBot="1" x14ac:dyDescent="0.25">
      <c r="A11" s="130"/>
      <c r="B11" s="231"/>
      <c r="C11" s="533" t="s">
        <v>332</v>
      </c>
      <c r="D11" s="532"/>
      <c r="E11" s="132"/>
      <c r="F11" s="132"/>
      <c r="G11" s="132"/>
      <c r="H11" s="132"/>
      <c r="I11" s="132"/>
      <c r="J11" s="132"/>
      <c r="K11" s="132"/>
      <c r="L11" s="132"/>
      <c r="M11" s="531"/>
      <c r="N11" s="132"/>
      <c r="O11" s="130"/>
    </row>
    <row r="12" spans="1:15" s="136" customFormat="1" ht="13.5" customHeight="1" thickBot="1" x14ac:dyDescent="0.25">
      <c r="A12" s="134"/>
      <c r="B12" s="232"/>
      <c r="C12" s="1054" t="s">
        <v>276</v>
      </c>
      <c r="D12" s="1053"/>
      <c r="E12" s="241"/>
      <c r="F12" s="241"/>
      <c r="G12" s="241"/>
      <c r="H12" s="241"/>
      <c r="I12" s="241"/>
      <c r="J12" s="241"/>
      <c r="K12" s="241"/>
      <c r="L12" s="241"/>
      <c r="M12" s="242"/>
      <c r="N12" s="132"/>
      <c r="O12" s="130"/>
    </row>
    <row r="13" spans="1:15" ht="7.5" customHeight="1" x14ac:dyDescent="0.2">
      <c r="A13" s="130"/>
      <c r="B13" s="231"/>
      <c r="C13" s="1596" t="s">
        <v>273</v>
      </c>
      <c r="D13" s="1596"/>
      <c r="E13" s="138"/>
      <c r="F13" s="138"/>
      <c r="G13" s="139"/>
      <c r="H13" s="139"/>
      <c r="I13" s="139"/>
      <c r="J13" s="139"/>
      <c r="K13" s="139"/>
      <c r="L13" s="139"/>
      <c r="M13" s="139"/>
      <c r="N13" s="132"/>
      <c r="O13" s="130"/>
    </row>
    <row r="14" spans="1:15" ht="13.5" customHeight="1" x14ac:dyDescent="0.2">
      <c r="A14" s="130"/>
      <c r="B14" s="231"/>
      <c r="C14" s="1597"/>
      <c r="D14" s="1597"/>
      <c r="E14" s="138"/>
      <c r="F14" s="138"/>
      <c r="G14" s="1078">
        <v>2014</v>
      </c>
      <c r="H14" s="1598">
        <v>2015</v>
      </c>
      <c r="I14" s="1599"/>
      <c r="J14" s="1598">
        <v>2016</v>
      </c>
      <c r="K14" s="1599"/>
      <c r="L14" s="1598">
        <v>2017</v>
      </c>
      <c r="M14" s="1599"/>
      <c r="N14" s="132"/>
      <c r="O14" s="130"/>
    </row>
    <row r="15" spans="1:15" ht="12.75" customHeight="1" x14ac:dyDescent="0.2">
      <c r="A15" s="130"/>
      <c r="B15" s="231"/>
      <c r="C15" s="138"/>
      <c r="D15" s="138"/>
      <c r="E15" s="138"/>
      <c r="F15" s="138"/>
      <c r="G15" s="655" t="s">
        <v>86</v>
      </c>
      <c r="H15" s="1077" t="s">
        <v>87</v>
      </c>
      <c r="I15" s="442" t="s">
        <v>86</v>
      </c>
      <c r="J15" s="1077" t="s">
        <v>467</v>
      </c>
      <c r="K15" s="1077" t="s">
        <v>501</v>
      </c>
      <c r="L15" s="1077" t="s">
        <v>87</v>
      </c>
      <c r="M15" s="1078" t="s">
        <v>86</v>
      </c>
      <c r="N15" s="132"/>
      <c r="O15" s="130"/>
    </row>
    <row r="16" spans="1:15" ht="4.5" customHeight="1" x14ac:dyDescent="0.2">
      <c r="A16" s="130"/>
      <c r="B16" s="231"/>
      <c r="C16" s="138"/>
      <c r="D16" s="138"/>
      <c r="E16" s="138"/>
      <c r="F16" s="138"/>
      <c r="G16" s="1008"/>
      <c r="H16" s="1008"/>
      <c r="I16" s="1008"/>
      <c r="J16" s="1008"/>
      <c r="K16" s="1009"/>
      <c r="L16" s="371"/>
      <c r="M16" s="371"/>
      <c r="N16" s="139"/>
      <c r="O16" s="130"/>
    </row>
    <row r="17" spans="1:15" ht="15" customHeight="1" x14ac:dyDescent="0.2">
      <c r="A17" s="130"/>
      <c r="B17" s="231"/>
      <c r="C17" s="211" t="s">
        <v>291</v>
      </c>
      <c r="D17" s="240"/>
      <c r="E17" s="237"/>
      <c r="F17" s="237"/>
      <c r="G17" s="527">
        <v>946.97</v>
      </c>
      <c r="H17" s="907">
        <v>950.9</v>
      </c>
      <c r="I17" s="989">
        <v>952.67243142082441</v>
      </c>
      <c r="J17" s="527">
        <v>957.61</v>
      </c>
      <c r="K17" s="527">
        <v>961.31</v>
      </c>
      <c r="L17" s="901">
        <v>970.88</v>
      </c>
      <c r="M17" s="527">
        <v>972.47</v>
      </c>
      <c r="N17" s="139"/>
      <c r="O17" s="130"/>
    </row>
    <row r="18" spans="1:15" ht="13.5" customHeight="1" x14ac:dyDescent="0.2">
      <c r="A18" s="130"/>
      <c r="B18" s="231"/>
      <c r="C18" s="535" t="s">
        <v>72</v>
      </c>
      <c r="D18" s="140"/>
      <c r="E18" s="138"/>
      <c r="F18" s="138"/>
      <c r="G18" s="528">
        <v>1033.18</v>
      </c>
      <c r="H18" s="900">
        <v>1035.1600000000001</v>
      </c>
      <c r="I18" s="990">
        <v>1034.2916578226188</v>
      </c>
      <c r="J18" s="528">
        <v>1038.3599999999999</v>
      </c>
      <c r="K18" s="528">
        <v>1045.1300000000001</v>
      </c>
      <c r="L18" s="902">
        <v>1050.32</v>
      </c>
      <c r="M18" s="528">
        <v>1052.02</v>
      </c>
      <c r="N18" s="139"/>
      <c r="O18" s="130"/>
    </row>
    <row r="19" spans="1:15" ht="13.5" customHeight="1" x14ac:dyDescent="0.2">
      <c r="A19" s="130"/>
      <c r="B19" s="231"/>
      <c r="C19" s="535" t="s">
        <v>71</v>
      </c>
      <c r="D19" s="140"/>
      <c r="E19" s="138"/>
      <c r="F19" s="138"/>
      <c r="G19" s="528">
        <v>842.98</v>
      </c>
      <c r="H19" s="900">
        <v>849.53</v>
      </c>
      <c r="I19" s="990">
        <v>852.69380865007668</v>
      </c>
      <c r="J19" s="528">
        <v>860.34</v>
      </c>
      <c r="K19" s="528">
        <v>861.16</v>
      </c>
      <c r="L19" s="902">
        <v>876.77</v>
      </c>
      <c r="M19" s="528">
        <v>876.6</v>
      </c>
      <c r="N19" s="139"/>
      <c r="O19" s="130"/>
    </row>
    <row r="20" spans="1:15" ht="6.75" customHeight="1" x14ac:dyDescent="0.2">
      <c r="A20" s="130"/>
      <c r="B20" s="231"/>
      <c r="C20" s="169"/>
      <c r="D20" s="140"/>
      <c r="E20" s="138"/>
      <c r="F20" s="138"/>
      <c r="G20" s="536"/>
      <c r="H20" s="991"/>
      <c r="I20" s="992"/>
      <c r="J20" s="536"/>
      <c r="K20" s="536"/>
      <c r="L20" s="903"/>
      <c r="M20" s="536"/>
      <c r="N20" s="139"/>
      <c r="O20" s="130"/>
    </row>
    <row r="21" spans="1:15" ht="15" customHeight="1" x14ac:dyDescent="0.2">
      <c r="A21" s="130"/>
      <c r="B21" s="231"/>
      <c r="C21" s="211" t="s">
        <v>290</v>
      </c>
      <c r="D21" s="240"/>
      <c r="E21" s="237"/>
      <c r="F21" s="237"/>
      <c r="G21" s="527">
        <v>1124.49</v>
      </c>
      <c r="H21" s="907">
        <v>1140.3699999999999</v>
      </c>
      <c r="I21" s="989">
        <v>1130.3699999999999</v>
      </c>
      <c r="J21" s="527">
        <v>1138.73</v>
      </c>
      <c r="K21" s="527">
        <v>1144.6099999999999</v>
      </c>
      <c r="L21" s="907">
        <v>1148.29</v>
      </c>
      <c r="M21" s="527">
        <v>1150.6199999999999</v>
      </c>
      <c r="N21" s="139"/>
      <c r="O21" s="130"/>
    </row>
    <row r="22" spans="1:15" s="142" customFormat="1" ht="13.5" customHeight="1" x14ac:dyDescent="0.2">
      <c r="A22" s="141"/>
      <c r="B22" s="234"/>
      <c r="C22" s="535" t="s">
        <v>72</v>
      </c>
      <c r="D22" s="140"/>
      <c r="E22" s="138"/>
      <c r="F22" s="138"/>
      <c r="G22" s="528">
        <v>1246.24</v>
      </c>
      <c r="H22" s="900">
        <v>1262.17</v>
      </c>
      <c r="I22" s="990">
        <v>1245.79</v>
      </c>
      <c r="J22" s="528">
        <v>1259.46</v>
      </c>
      <c r="K22" s="528">
        <v>1271.24</v>
      </c>
      <c r="L22" s="900">
        <v>1265.28</v>
      </c>
      <c r="M22" s="528">
        <v>1266.32</v>
      </c>
      <c r="N22" s="138"/>
      <c r="O22" s="141"/>
    </row>
    <row r="23" spans="1:15" s="142" customFormat="1" ht="13.5" customHeight="1" x14ac:dyDescent="0.2">
      <c r="A23" s="141"/>
      <c r="B23" s="234"/>
      <c r="C23" s="535" t="s">
        <v>71</v>
      </c>
      <c r="D23" s="140"/>
      <c r="E23" s="138"/>
      <c r="F23" s="138"/>
      <c r="G23" s="528">
        <v>977.62</v>
      </c>
      <c r="H23" s="900">
        <v>993.84</v>
      </c>
      <c r="I23" s="990">
        <v>989</v>
      </c>
      <c r="J23" s="900">
        <v>993.28</v>
      </c>
      <c r="K23" s="528">
        <v>993.3</v>
      </c>
      <c r="L23" s="902">
        <v>1009.68</v>
      </c>
      <c r="M23" s="528">
        <v>1011.17</v>
      </c>
      <c r="N23" s="138"/>
      <c r="O23" s="141"/>
    </row>
    <row r="24" spans="1:15" ht="15" customHeight="1" x14ac:dyDescent="0.2">
      <c r="A24" s="130"/>
      <c r="B24" s="231"/>
      <c r="C24" s="966" t="s">
        <v>458</v>
      </c>
      <c r="E24" s="138"/>
      <c r="F24" s="138"/>
      <c r="G24" s="965">
        <f t="shared" ref="G24:L24" si="0">+G23/G22</f>
        <v>0.78445564257285916</v>
      </c>
      <c r="H24" s="993">
        <f t="shared" si="0"/>
        <v>0.78740581696601886</v>
      </c>
      <c r="I24" s="994">
        <f t="shared" si="0"/>
        <v>0.79387376684673983</v>
      </c>
      <c r="J24" s="993">
        <f t="shared" si="0"/>
        <v>0.78865545551268001</v>
      </c>
      <c r="K24" s="1007">
        <f t="shared" si="0"/>
        <v>0.78136307856895626</v>
      </c>
      <c r="L24" s="1066">
        <f t="shared" si="0"/>
        <v>0.79798937784522006</v>
      </c>
      <c r="M24" s="1007">
        <f>+M23/M22</f>
        <v>0.79851064501863667</v>
      </c>
      <c r="N24" s="139"/>
      <c r="O24" s="130"/>
    </row>
    <row r="25" spans="1:15" ht="21.75" customHeight="1" x14ac:dyDescent="0.2">
      <c r="A25" s="130"/>
      <c r="B25" s="231"/>
      <c r="C25" s="211" t="s">
        <v>289</v>
      </c>
      <c r="D25" s="240"/>
      <c r="E25" s="237"/>
      <c r="F25" s="237"/>
      <c r="G25" s="529">
        <f t="shared" ref="G25:K25" si="1">+G17/G21*100</f>
        <v>84.21328780158116</v>
      </c>
      <c r="H25" s="995">
        <f t="shared" si="1"/>
        <v>83.385217078667452</v>
      </c>
      <c r="I25" s="996">
        <f t="shared" si="1"/>
        <v>84.279698808427725</v>
      </c>
      <c r="J25" s="995">
        <f t="shared" si="1"/>
        <v>84.094561485163297</v>
      </c>
      <c r="K25" s="529">
        <f t="shared" si="1"/>
        <v>83.985811761211252</v>
      </c>
      <c r="L25" s="904">
        <f>+L17/L21*100</f>
        <v>84.550070104241954</v>
      </c>
      <c r="M25" s="529">
        <f>+M17/M21*100</f>
        <v>84.51704298552086</v>
      </c>
      <c r="N25" s="139"/>
      <c r="O25" s="130"/>
    </row>
    <row r="26" spans="1:15" ht="13.5" customHeight="1" x14ac:dyDescent="0.2">
      <c r="A26" s="130"/>
      <c r="B26" s="231"/>
      <c r="C26" s="535" t="s">
        <v>72</v>
      </c>
      <c r="D26" s="140"/>
      <c r="E26" s="138"/>
      <c r="F26" s="138"/>
      <c r="G26" s="715">
        <f t="shared" ref="G26:K26" si="2">+G18/G22*100</f>
        <v>82.903774553858014</v>
      </c>
      <c r="H26" s="997">
        <f t="shared" si="2"/>
        <v>82.014308690588436</v>
      </c>
      <c r="I26" s="998">
        <f t="shared" si="2"/>
        <v>83.022953934661444</v>
      </c>
      <c r="J26" s="997">
        <f t="shared" si="2"/>
        <v>82.444857319803717</v>
      </c>
      <c r="K26" s="715">
        <f t="shared" si="2"/>
        <v>82.213429407507647</v>
      </c>
      <c r="L26" s="905">
        <f t="shared" ref="L26:M26" si="3">+L18/L22*100</f>
        <v>83.010875063227104</v>
      </c>
      <c r="M26" s="715">
        <f t="shared" si="3"/>
        <v>83.076947375071072</v>
      </c>
      <c r="N26" s="139"/>
      <c r="O26" s="130"/>
    </row>
    <row r="27" spans="1:15" ht="13.5" customHeight="1" x14ac:dyDescent="0.2">
      <c r="A27" s="130"/>
      <c r="B27" s="231"/>
      <c r="C27" s="535" t="s">
        <v>71</v>
      </c>
      <c r="D27" s="140"/>
      <c r="E27" s="138"/>
      <c r="F27" s="138"/>
      <c r="G27" s="715">
        <f t="shared" ref="G27:K27" si="4">+G19/G23*100</f>
        <v>86.227777664123067</v>
      </c>
      <c r="H27" s="997">
        <f t="shared" si="4"/>
        <v>85.479554052966265</v>
      </c>
      <c r="I27" s="998">
        <f t="shared" si="4"/>
        <v>86.217776405467816</v>
      </c>
      <c r="J27" s="997">
        <f t="shared" si="4"/>
        <v>86.616059922680421</v>
      </c>
      <c r="K27" s="715">
        <f t="shared" si="4"/>
        <v>86.696869022450414</v>
      </c>
      <c r="L27" s="905">
        <f t="shared" ref="L27:M27" si="5">+L19/L23*100</f>
        <v>86.836423421281992</v>
      </c>
      <c r="M27" s="715">
        <f t="shared" si="5"/>
        <v>86.69165422233651</v>
      </c>
      <c r="N27" s="139"/>
      <c r="O27" s="130"/>
    </row>
    <row r="28" spans="1:15" ht="6.75" customHeight="1" x14ac:dyDescent="0.2">
      <c r="A28" s="130"/>
      <c r="B28" s="231"/>
      <c r="C28" s="169"/>
      <c r="D28" s="140"/>
      <c r="E28" s="138"/>
      <c r="F28" s="138"/>
      <c r="G28" s="530"/>
      <c r="H28" s="999"/>
      <c r="I28" s="1000"/>
      <c r="J28" s="999"/>
      <c r="K28" s="530"/>
      <c r="L28" s="906"/>
      <c r="M28" s="530"/>
      <c r="N28" s="139"/>
      <c r="O28" s="130"/>
    </row>
    <row r="29" spans="1:15" ht="23.25" customHeight="1" x14ac:dyDescent="0.2">
      <c r="A29" s="130"/>
      <c r="B29" s="231"/>
      <c r="C29" s="1601" t="s">
        <v>288</v>
      </c>
      <c r="D29" s="1601"/>
      <c r="E29" s="1601"/>
      <c r="F29" s="1601"/>
      <c r="G29" s="527">
        <v>19.600000000000001</v>
      </c>
      <c r="H29" s="907">
        <v>21.4</v>
      </c>
      <c r="I29" s="989">
        <v>21.1</v>
      </c>
      <c r="J29" s="907">
        <v>25.3</v>
      </c>
      <c r="K29" s="527">
        <v>23.3</v>
      </c>
      <c r="L29" s="901">
        <v>25.7</v>
      </c>
      <c r="M29" s="527">
        <v>21.6</v>
      </c>
      <c r="N29" s="139"/>
      <c r="O29" s="130"/>
    </row>
    <row r="30" spans="1:15" ht="13.5" customHeight="1" x14ac:dyDescent="0.2">
      <c r="A30" s="141"/>
      <c r="B30" s="234"/>
      <c r="C30" s="535" t="s">
        <v>275</v>
      </c>
      <c r="D30" s="140"/>
      <c r="E30" s="138"/>
      <c r="F30" s="138"/>
      <c r="G30" s="528">
        <v>15.1</v>
      </c>
      <c r="H30" s="900">
        <v>16.899999999999999</v>
      </c>
      <c r="I30" s="990">
        <v>17</v>
      </c>
      <c r="J30" s="900">
        <v>19.7</v>
      </c>
      <c r="K30" s="528">
        <v>18.5</v>
      </c>
      <c r="L30" s="900">
        <v>21.2</v>
      </c>
      <c r="M30" s="528">
        <v>17.2</v>
      </c>
      <c r="O30" s="130"/>
    </row>
    <row r="31" spans="1:15" ht="13.5" customHeight="1" x14ac:dyDescent="0.2">
      <c r="A31" s="130"/>
      <c r="B31" s="231"/>
      <c r="C31" s="535" t="s">
        <v>274</v>
      </c>
      <c r="D31" s="140"/>
      <c r="E31" s="138"/>
      <c r="F31" s="138"/>
      <c r="G31" s="528">
        <v>25</v>
      </c>
      <c r="H31" s="900">
        <v>26.9</v>
      </c>
      <c r="I31" s="990">
        <v>26.2</v>
      </c>
      <c r="J31" s="900">
        <v>32</v>
      </c>
      <c r="K31" s="528">
        <v>28.9</v>
      </c>
      <c r="L31" s="900">
        <v>30.9</v>
      </c>
      <c r="M31" s="528">
        <v>26.8</v>
      </c>
      <c r="N31" s="139"/>
      <c r="O31" s="130"/>
    </row>
    <row r="32" spans="1:15" ht="20.25" customHeight="1" thickBot="1" x14ac:dyDescent="0.25">
      <c r="A32" s="130"/>
      <c r="B32" s="231"/>
      <c r="C32" s="169"/>
      <c r="D32" s="140"/>
      <c r="E32" s="138"/>
      <c r="F32" s="138"/>
      <c r="G32" s="1257"/>
      <c r="H32" s="1611"/>
      <c r="I32" s="1611"/>
      <c r="J32" s="1611"/>
      <c r="K32" s="1611"/>
      <c r="L32" s="1612"/>
      <c r="M32" s="1612"/>
      <c r="N32" s="139"/>
      <c r="O32" s="130"/>
    </row>
    <row r="33" spans="1:21" ht="30.75" customHeight="1" thickBot="1" x14ac:dyDescent="0.25">
      <c r="A33" s="130"/>
      <c r="B33" s="231"/>
      <c r="C33" s="1603" t="s">
        <v>476</v>
      </c>
      <c r="D33" s="1604"/>
      <c r="E33" s="1604"/>
      <c r="F33" s="1604"/>
      <c r="G33" s="1604"/>
      <c r="H33" s="1604"/>
      <c r="I33" s="1604"/>
      <c r="J33" s="1604"/>
      <c r="K33" s="1604"/>
      <c r="L33" s="1604"/>
      <c r="M33" s="1605"/>
      <c r="N33" s="184"/>
      <c r="O33" s="130"/>
    </row>
    <row r="34" spans="1:21" ht="7.5" customHeight="1" x14ac:dyDescent="0.2">
      <c r="A34" s="130"/>
      <c r="B34" s="231"/>
      <c r="C34" s="1606" t="s">
        <v>273</v>
      </c>
      <c r="D34" s="1606"/>
      <c r="E34" s="187"/>
      <c r="F34" s="186"/>
      <c r="G34" s="143"/>
      <c r="H34" s="143"/>
      <c r="I34" s="143"/>
      <c r="J34" s="143"/>
      <c r="K34" s="143"/>
      <c r="L34" s="143"/>
      <c r="M34" s="143"/>
      <c r="N34" s="184"/>
      <c r="O34" s="130"/>
      <c r="P34" s="136"/>
      <c r="Q34" s="136"/>
      <c r="S34" s="136"/>
      <c r="T34" s="136"/>
      <c r="U34" s="136"/>
    </row>
    <row r="35" spans="1:21" ht="36" customHeight="1" x14ac:dyDescent="0.2">
      <c r="A35" s="130"/>
      <c r="B35" s="231"/>
      <c r="C35" s="1607"/>
      <c r="D35" s="1607"/>
      <c r="E35" s="189"/>
      <c r="F35" s="189"/>
      <c r="G35" s="189"/>
      <c r="H35" s="1608" t="s">
        <v>272</v>
      </c>
      <c r="I35" s="1609"/>
      <c r="J35" s="1610" t="s">
        <v>271</v>
      </c>
      <c r="K35" s="1609"/>
      <c r="L35" s="1610" t="s">
        <v>270</v>
      </c>
      <c r="M35" s="1608"/>
      <c r="N35" s="184"/>
      <c r="O35" s="130"/>
    </row>
    <row r="36" spans="1:21" s="136" customFormat="1" ht="22.5" customHeight="1" x14ac:dyDescent="0.2">
      <c r="A36" s="134"/>
      <c r="B36" s="232"/>
      <c r="C36" s="189"/>
      <c r="D36" s="189"/>
      <c r="E36" s="189"/>
      <c r="F36" s="189"/>
      <c r="G36" s="189"/>
      <c r="H36" s="883" t="s">
        <v>494</v>
      </c>
      <c r="I36" s="883" t="s">
        <v>496</v>
      </c>
      <c r="J36" s="1001" t="s">
        <v>494</v>
      </c>
      <c r="K36" s="883" t="s">
        <v>496</v>
      </c>
      <c r="L36" s="883" t="s">
        <v>494</v>
      </c>
      <c r="M36" s="883" t="s">
        <v>496</v>
      </c>
      <c r="N36" s="188"/>
      <c r="O36" s="134"/>
      <c r="P36" s="131"/>
      <c r="Q36" s="131"/>
      <c r="S36" s="131"/>
      <c r="T36" s="131"/>
      <c r="U36" s="131"/>
    </row>
    <row r="37" spans="1:21" ht="15" customHeight="1" x14ac:dyDescent="0.2">
      <c r="A37" s="130"/>
      <c r="B37" s="231"/>
      <c r="C37" s="211" t="s">
        <v>68</v>
      </c>
      <c r="D37" s="236"/>
      <c r="E37" s="237"/>
      <c r="F37" s="238"/>
      <c r="G37" s="239"/>
      <c r="H37" s="1082">
        <v>970.88373451202438</v>
      </c>
      <c r="I37" s="1083">
        <v>972.46966376709361</v>
      </c>
      <c r="J37" s="1083">
        <v>1148.2914829682916</v>
      </c>
      <c r="K37" s="1084">
        <v>1150.6199999999999</v>
      </c>
      <c r="L37" s="1082">
        <v>25.688683741691008</v>
      </c>
      <c r="M37" s="1082">
        <v>21.6</v>
      </c>
      <c r="N37" s="184"/>
      <c r="O37" s="130"/>
      <c r="P37" s="255"/>
      <c r="Q37" s="255"/>
      <c r="S37" s="255"/>
      <c r="T37" s="255"/>
      <c r="U37" s="255"/>
    </row>
    <row r="38" spans="1:21" ht="13.5" customHeight="1" x14ac:dyDescent="0.2">
      <c r="A38" s="130"/>
      <c r="B38" s="231"/>
      <c r="C38" s="94" t="s">
        <v>269</v>
      </c>
      <c r="D38" s="195"/>
      <c r="E38" s="195"/>
      <c r="F38" s="195"/>
      <c r="G38" s="195"/>
      <c r="H38" s="1010">
        <v>965.36745367644505</v>
      </c>
      <c r="I38" s="1010">
        <v>980.97315962468258</v>
      </c>
      <c r="J38" s="1010">
        <v>1248.6474466198831</v>
      </c>
      <c r="K38" s="1085">
        <v>1278.28</v>
      </c>
      <c r="L38" s="1081">
        <v>15.561935393196169</v>
      </c>
      <c r="M38" s="1081">
        <v>13.4</v>
      </c>
      <c r="N38" s="898"/>
      <c r="O38" s="812"/>
      <c r="P38" s="255"/>
      <c r="Q38" s="255"/>
      <c r="S38" s="255"/>
      <c r="T38" s="255"/>
      <c r="U38" s="255"/>
    </row>
    <row r="39" spans="1:21" ht="13.5" customHeight="1" x14ac:dyDescent="0.2">
      <c r="A39" s="130"/>
      <c r="B39" s="231"/>
      <c r="C39" s="94" t="s">
        <v>268</v>
      </c>
      <c r="D39" s="195"/>
      <c r="E39" s="195"/>
      <c r="F39" s="195"/>
      <c r="G39" s="195"/>
      <c r="H39" s="1010">
        <v>900.74964140609848</v>
      </c>
      <c r="I39" s="1010">
        <v>901.79679690489206</v>
      </c>
      <c r="J39" s="1010">
        <v>1054.8051349212726</v>
      </c>
      <c r="K39" s="1085">
        <v>1059.52</v>
      </c>
      <c r="L39" s="1081">
        <v>28.545356091442258</v>
      </c>
      <c r="M39" s="1081">
        <v>24.4</v>
      </c>
      <c r="N39" s="898"/>
      <c r="O39" s="812"/>
      <c r="P39" s="255"/>
      <c r="Q39" s="255"/>
      <c r="S39" s="255"/>
      <c r="T39" s="255"/>
      <c r="U39" s="255"/>
    </row>
    <row r="40" spans="1:21" ht="13.5" customHeight="1" x14ac:dyDescent="0.2">
      <c r="A40" s="130"/>
      <c r="B40" s="231"/>
      <c r="C40" s="94" t="s">
        <v>267</v>
      </c>
      <c r="D40" s="185"/>
      <c r="E40" s="185"/>
      <c r="F40" s="185"/>
      <c r="G40" s="185"/>
      <c r="H40" s="1010">
        <v>2035.0550180501598</v>
      </c>
      <c r="I40" s="1010">
        <v>2018.0060589065329</v>
      </c>
      <c r="J40" s="1010">
        <v>2863.9599752004192</v>
      </c>
      <c r="K40" s="1085">
        <v>2896.92</v>
      </c>
      <c r="L40" s="1081">
        <v>1.3296260462495679</v>
      </c>
      <c r="M40" s="1081">
        <v>0.6</v>
      </c>
      <c r="N40" s="898"/>
      <c r="O40" s="812"/>
      <c r="P40" s="255"/>
      <c r="Q40" s="255"/>
      <c r="S40" s="255"/>
      <c r="T40" s="255"/>
      <c r="U40" s="255"/>
    </row>
    <row r="41" spans="1:21" ht="13.5" customHeight="1" x14ac:dyDescent="0.2">
      <c r="A41" s="130"/>
      <c r="B41" s="231"/>
      <c r="C41" s="94" t="s">
        <v>266</v>
      </c>
      <c r="D41" s="185"/>
      <c r="E41" s="185"/>
      <c r="F41" s="185"/>
      <c r="G41" s="185"/>
      <c r="H41" s="1010">
        <v>946.26738008903226</v>
      </c>
      <c r="I41" s="1010">
        <v>915.06868106643742</v>
      </c>
      <c r="J41" s="1010">
        <v>1155.1259944037945</v>
      </c>
      <c r="K41" s="1085">
        <v>1117.92</v>
      </c>
      <c r="L41" s="1081">
        <v>16.491620963989654</v>
      </c>
      <c r="M41" s="1081">
        <v>16.3</v>
      </c>
      <c r="N41" s="898"/>
      <c r="O41" s="812"/>
      <c r="P41" s="255"/>
      <c r="Q41" s="255"/>
      <c r="S41" s="255"/>
      <c r="T41" s="255"/>
      <c r="U41" s="255"/>
    </row>
    <row r="42" spans="1:21" ht="13.5" customHeight="1" x14ac:dyDescent="0.2">
      <c r="A42" s="130"/>
      <c r="B42" s="231"/>
      <c r="C42" s="94" t="s">
        <v>265</v>
      </c>
      <c r="D42" s="185"/>
      <c r="E42" s="185"/>
      <c r="F42" s="185"/>
      <c r="G42" s="185"/>
      <c r="H42" s="1010">
        <v>877.9501502443419</v>
      </c>
      <c r="I42" s="1010">
        <v>857.95507822551303</v>
      </c>
      <c r="J42" s="1010">
        <v>997.01639644344687</v>
      </c>
      <c r="K42" s="1085">
        <v>967.99</v>
      </c>
      <c r="L42" s="1081">
        <v>32.034194685279296</v>
      </c>
      <c r="M42" s="1081">
        <v>24.4</v>
      </c>
      <c r="N42" s="898"/>
      <c r="O42" s="812"/>
      <c r="P42" s="255"/>
      <c r="Q42" s="255"/>
      <c r="S42" s="255"/>
      <c r="T42" s="255"/>
      <c r="U42" s="255"/>
    </row>
    <row r="43" spans="1:21" ht="13.5" customHeight="1" x14ac:dyDescent="0.2">
      <c r="A43" s="130"/>
      <c r="B43" s="231"/>
      <c r="C43" s="94" t="s">
        <v>328</v>
      </c>
      <c r="D43" s="185"/>
      <c r="E43" s="185"/>
      <c r="F43" s="185"/>
      <c r="G43" s="185"/>
      <c r="H43" s="1010">
        <v>941.30124061454853</v>
      </c>
      <c r="I43" s="1010">
        <v>949.74061100352014</v>
      </c>
      <c r="J43" s="1010">
        <v>1112.4589854423934</v>
      </c>
      <c r="K43" s="1085">
        <v>1111.03</v>
      </c>
      <c r="L43" s="1081">
        <v>23.850394366882771</v>
      </c>
      <c r="M43" s="1081">
        <v>20.100000000000001</v>
      </c>
      <c r="N43" s="898"/>
      <c r="O43" s="812"/>
      <c r="P43" s="255"/>
      <c r="Q43" s="255"/>
      <c r="S43" s="255"/>
      <c r="T43" s="255"/>
      <c r="U43" s="255"/>
    </row>
    <row r="44" spans="1:21" ht="13.5" customHeight="1" x14ac:dyDescent="0.2">
      <c r="A44" s="130"/>
      <c r="B44" s="231"/>
      <c r="C44" s="94" t="s">
        <v>264</v>
      </c>
      <c r="D44" s="94"/>
      <c r="E44" s="94"/>
      <c r="F44" s="94"/>
      <c r="G44" s="94"/>
      <c r="H44" s="1010">
        <v>1085.7801499595662</v>
      </c>
      <c r="I44" s="1010">
        <v>1086.5435832506896</v>
      </c>
      <c r="J44" s="1010">
        <v>1488.3960059763269</v>
      </c>
      <c r="K44" s="1085">
        <v>1487.98</v>
      </c>
      <c r="L44" s="1081">
        <v>15.621732831520923</v>
      </c>
      <c r="M44" s="1081">
        <v>14.6</v>
      </c>
      <c r="N44" s="898"/>
      <c r="O44" s="812"/>
      <c r="P44" s="255"/>
      <c r="Q44" s="255"/>
      <c r="S44" s="255"/>
      <c r="T44" s="255"/>
      <c r="U44" s="255"/>
    </row>
    <row r="45" spans="1:21" ht="13.5" customHeight="1" x14ac:dyDescent="0.2">
      <c r="A45" s="130"/>
      <c r="B45" s="231"/>
      <c r="C45" s="94" t="s">
        <v>263</v>
      </c>
      <c r="D45" s="185"/>
      <c r="E45" s="185"/>
      <c r="F45" s="185"/>
      <c r="G45" s="185"/>
      <c r="H45" s="1010">
        <v>755.01583893380518</v>
      </c>
      <c r="I45" s="1010">
        <v>722.54252495894411</v>
      </c>
      <c r="J45" s="1010">
        <v>841.89083228155312</v>
      </c>
      <c r="K45" s="1085">
        <v>788.16</v>
      </c>
      <c r="L45" s="1081">
        <v>42.350795961678486</v>
      </c>
      <c r="M45" s="1081">
        <v>35.9</v>
      </c>
      <c r="N45" s="898"/>
      <c r="O45" s="812"/>
      <c r="P45" s="255"/>
      <c r="Q45" s="255"/>
      <c r="S45" s="255"/>
      <c r="T45" s="255"/>
      <c r="U45" s="255"/>
    </row>
    <row r="46" spans="1:21" ht="13.5" customHeight="1" x14ac:dyDescent="0.2">
      <c r="A46" s="130"/>
      <c r="B46" s="231"/>
      <c r="C46" s="94" t="s">
        <v>262</v>
      </c>
      <c r="D46" s="185"/>
      <c r="E46" s="185"/>
      <c r="F46" s="185"/>
      <c r="G46" s="185"/>
      <c r="H46" s="1010">
        <v>1594.2912192212873</v>
      </c>
      <c r="I46" s="1010">
        <v>1621.5784753713549</v>
      </c>
      <c r="J46" s="1010">
        <v>1858.2684791564845</v>
      </c>
      <c r="K46" s="1085">
        <v>1916.47</v>
      </c>
      <c r="L46" s="1081">
        <v>7.0907078173851685</v>
      </c>
      <c r="M46" s="1081">
        <v>4.5999999999999996</v>
      </c>
      <c r="N46" s="898"/>
      <c r="O46" s="812"/>
      <c r="P46" s="255"/>
      <c r="Q46" s="255"/>
      <c r="S46" s="255"/>
      <c r="T46" s="255"/>
      <c r="U46" s="255"/>
    </row>
    <row r="47" spans="1:21" ht="13.5" customHeight="1" x14ac:dyDescent="0.2">
      <c r="A47" s="130"/>
      <c r="B47" s="231"/>
      <c r="C47" s="94" t="s">
        <v>261</v>
      </c>
      <c r="D47" s="185"/>
      <c r="E47" s="185"/>
      <c r="F47" s="185"/>
      <c r="G47" s="185"/>
      <c r="H47" s="1010">
        <v>1554.7460013621985</v>
      </c>
      <c r="I47" s="1010">
        <v>1573.8807150282423</v>
      </c>
      <c r="J47" s="1010">
        <v>2163.4768364874917</v>
      </c>
      <c r="K47" s="1085">
        <v>2219.5700000000002</v>
      </c>
      <c r="L47" s="1081">
        <v>2.2416867478449904</v>
      </c>
      <c r="M47" s="1081">
        <v>1.3</v>
      </c>
      <c r="N47" s="898"/>
      <c r="O47" s="812"/>
      <c r="P47" s="255"/>
      <c r="Q47" s="255"/>
      <c r="S47" s="255"/>
      <c r="T47" s="255"/>
      <c r="U47" s="255"/>
    </row>
    <row r="48" spans="1:21" ht="13.5" customHeight="1" x14ac:dyDescent="0.2">
      <c r="A48" s="130"/>
      <c r="B48" s="231"/>
      <c r="C48" s="94" t="s">
        <v>260</v>
      </c>
      <c r="D48" s="185"/>
      <c r="E48" s="185"/>
      <c r="F48" s="185"/>
      <c r="G48" s="185"/>
      <c r="H48" s="1010">
        <v>1018.214242628694</v>
      </c>
      <c r="I48" s="1010">
        <v>1104.4630403560257</v>
      </c>
      <c r="J48" s="1010">
        <v>1136.4550148904539</v>
      </c>
      <c r="K48" s="1085">
        <v>1218.3399999999999</v>
      </c>
      <c r="L48" s="1081">
        <v>25.74345967449046</v>
      </c>
      <c r="M48" s="1081">
        <v>19.100000000000001</v>
      </c>
      <c r="N48" s="898"/>
      <c r="O48" s="812"/>
      <c r="P48" s="255"/>
      <c r="Q48" s="255"/>
      <c r="S48" s="255"/>
      <c r="T48" s="255"/>
      <c r="U48" s="255"/>
    </row>
    <row r="49" spans="1:21" ht="13.5" customHeight="1" x14ac:dyDescent="0.2">
      <c r="A49" s="130"/>
      <c r="B49" s="231"/>
      <c r="C49" s="94" t="s">
        <v>259</v>
      </c>
      <c r="D49" s="185"/>
      <c r="E49" s="185"/>
      <c r="F49" s="185"/>
      <c r="G49" s="185"/>
      <c r="H49" s="1010">
        <v>1268.8138769758357</v>
      </c>
      <c r="I49" s="1010">
        <v>1269.0363381745565</v>
      </c>
      <c r="J49" s="1010">
        <v>1413.8486207529058</v>
      </c>
      <c r="K49" s="1085">
        <v>1419.13</v>
      </c>
      <c r="L49" s="1081">
        <v>11.406196957446824</v>
      </c>
      <c r="M49" s="1081">
        <v>7.9</v>
      </c>
      <c r="N49" s="898"/>
      <c r="O49" s="812"/>
      <c r="P49" s="255"/>
      <c r="Q49" s="255"/>
      <c r="S49" s="255"/>
      <c r="T49" s="255"/>
      <c r="U49" s="255"/>
    </row>
    <row r="50" spans="1:21" ht="13.5" customHeight="1" x14ac:dyDescent="0.2">
      <c r="A50" s="130"/>
      <c r="B50" s="231"/>
      <c r="C50" s="94" t="s">
        <v>258</v>
      </c>
      <c r="D50" s="185"/>
      <c r="E50" s="185"/>
      <c r="F50" s="185"/>
      <c r="G50" s="185"/>
      <c r="H50" s="1010">
        <v>785.65107954157781</v>
      </c>
      <c r="I50" s="1010">
        <v>789.45217532193783</v>
      </c>
      <c r="J50" s="1010">
        <v>909.1304731444128</v>
      </c>
      <c r="K50" s="1085">
        <v>932.05</v>
      </c>
      <c r="L50" s="1081">
        <v>30.422716889629875</v>
      </c>
      <c r="M50" s="1081">
        <v>28.8</v>
      </c>
      <c r="N50" s="898"/>
      <c r="O50" s="812"/>
      <c r="P50" s="255"/>
      <c r="Q50" s="255"/>
      <c r="S50" s="255"/>
      <c r="T50" s="255"/>
      <c r="U50" s="255"/>
    </row>
    <row r="51" spans="1:21" ht="13.5" customHeight="1" x14ac:dyDescent="0.2">
      <c r="A51" s="130"/>
      <c r="B51" s="231"/>
      <c r="C51" s="94" t="s">
        <v>257</v>
      </c>
      <c r="D51" s="185"/>
      <c r="E51" s="185"/>
      <c r="F51" s="185"/>
      <c r="G51" s="185"/>
      <c r="H51" s="1010">
        <v>1190.8787650979687</v>
      </c>
      <c r="I51" s="1010">
        <v>1182.3945068589362</v>
      </c>
      <c r="J51" s="1010">
        <v>1282.0578960133212</v>
      </c>
      <c r="K51" s="1085">
        <v>1281.3599999999999</v>
      </c>
      <c r="L51" s="1081">
        <v>15.757747051981005</v>
      </c>
      <c r="M51" s="1081">
        <v>9.4</v>
      </c>
      <c r="N51" s="898"/>
      <c r="O51" s="812"/>
      <c r="P51" s="255"/>
      <c r="Q51" s="255"/>
      <c r="S51" s="255"/>
      <c r="T51" s="255"/>
      <c r="U51" s="255"/>
    </row>
    <row r="52" spans="1:21" ht="13.5" customHeight="1" x14ac:dyDescent="0.2">
      <c r="A52" s="130"/>
      <c r="B52" s="231"/>
      <c r="C52" s="94" t="s">
        <v>256</v>
      </c>
      <c r="D52" s="185"/>
      <c r="E52" s="185"/>
      <c r="F52" s="185"/>
      <c r="G52" s="185"/>
      <c r="H52" s="1010">
        <v>800.64724718592788</v>
      </c>
      <c r="I52" s="1010">
        <v>814.26903793569113</v>
      </c>
      <c r="J52" s="1010">
        <v>894.33002563150194</v>
      </c>
      <c r="K52" s="1085">
        <v>905.39</v>
      </c>
      <c r="L52" s="1081">
        <v>29.966149307247154</v>
      </c>
      <c r="M52" s="1081">
        <v>24.8</v>
      </c>
      <c r="N52" s="898"/>
      <c r="O52" s="812"/>
      <c r="P52" s="255"/>
      <c r="Q52" s="255"/>
      <c r="S52" s="255"/>
      <c r="T52" s="255"/>
      <c r="U52" s="255"/>
    </row>
    <row r="53" spans="1:21" ht="13.5" customHeight="1" x14ac:dyDescent="0.2">
      <c r="A53" s="130"/>
      <c r="B53" s="231"/>
      <c r="C53" s="94" t="s">
        <v>255</v>
      </c>
      <c r="D53" s="185"/>
      <c r="E53" s="185"/>
      <c r="F53" s="185"/>
      <c r="G53" s="185"/>
      <c r="H53" s="1010">
        <v>1378.6097070343765</v>
      </c>
      <c r="I53" s="1010">
        <v>1450.3421615442032</v>
      </c>
      <c r="J53" s="1010">
        <v>1538.5852795374631</v>
      </c>
      <c r="K53" s="1085">
        <v>1616.94</v>
      </c>
      <c r="L53" s="1081">
        <v>27.854837660286634</v>
      </c>
      <c r="M53" s="1081">
        <v>19.7</v>
      </c>
      <c r="N53" s="898"/>
      <c r="O53" s="812"/>
      <c r="P53" s="255"/>
      <c r="Q53" s="255"/>
      <c r="S53" s="255"/>
      <c r="T53" s="255"/>
      <c r="U53" s="255"/>
    </row>
    <row r="54" spans="1:21" ht="13.5" customHeight="1" x14ac:dyDescent="0.2">
      <c r="A54" s="130"/>
      <c r="B54" s="231"/>
      <c r="C54" s="94" t="s">
        <v>110</v>
      </c>
      <c r="D54" s="185"/>
      <c r="E54" s="185"/>
      <c r="F54" s="185"/>
      <c r="G54" s="185"/>
      <c r="H54" s="1010">
        <v>959.81231133306574</v>
      </c>
      <c r="I54" s="1010">
        <v>960.46702350550424</v>
      </c>
      <c r="J54" s="1010">
        <v>1062.0618322312571</v>
      </c>
      <c r="K54" s="1085">
        <v>1073.17</v>
      </c>
      <c r="L54" s="1081">
        <v>34.598019820502458</v>
      </c>
      <c r="M54" s="1081">
        <v>26.9</v>
      </c>
      <c r="N54" s="898"/>
      <c r="O54" s="812"/>
      <c r="P54" s="255"/>
      <c r="Q54" s="255"/>
      <c r="S54" s="255"/>
      <c r="T54" s="255"/>
      <c r="U54" s="255"/>
    </row>
    <row r="55" spans="1:21" ht="13.5" customHeight="1" x14ac:dyDescent="0.2">
      <c r="A55" s="130"/>
      <c r="B55" s="231"/>
      <c r="C55" s="183" t="s">
        <v>502</v>
      </c>
      <c r="D55" s="132"/>
      <c r="E55" s="133"/>
      <c r="F55" s="182"/>
      <c r="G55" s="144"/>
      <c r="H55" s="1014"/>
      <c r="I55" s="1014"/>
      <c r="J55" s="1014"/>
      <c r="K55" s="1014"/>
      <c r="L55" s="1014"/>
      <c r="M55" s="1014"/>
      <c r="N55" s="1014"/>
      <c r="O55" s="130"/>
    </row>
    <row r="56" spans="1:21" ht="13.5" customHeight="1" x14ac:dyDescent="0.2">
      <c r="A56" s="130"/>
      <c r="B56" s="231"/>
      <c r="C56" s="1613" t="s">
        <v>484</v>
      </c>
      <c r="D56" s="1613"/>
      <c r="E56" s="1613"/>
      <c r="F56" s="1613"/>
      <c r="G56" s="1613"/>
      <c r="H56" s="1613"/>
      <c r="I56" s="1613"/>
      <c r="J56" s="1613"/>
      <c r="K56" s="1613"/>
      <c r="L56" s="1613"/>
      <c r="M56" s="1613"/>
      <c r="N56" s="1613"/>
      <c r="O56" s="130"/>
    </row>
    <row r="57" spans="1:21" ht="13.5" customHeight="1" x14ac:dyDescent="0.2">
      <c r="A57" s="130"/>
      <c r="B57" s="235">
        <v>14</v>
      </c>
      <c r="C57" s="1602">
        <v>43405</v>
      </c>
      <c r="D57" s="1602"/>
      <c r="E57" s="132"/>
      <c r="F57" s="132"/>
      <c r="G57" s="132"/>
      <c r="H57" s="132"/>
      <c r="I57" s="132"/>
      <c r="J57" s="132"/>
      <c r="K57" s="132"/>
      <c r="L57" s="132"/>
      <c r="M57" s="132"/>
      <c r="O57" s="130"/>
    </row>
  </sheetData>
  <mergeCells count="18">
    <mergeCell ref="C29:F29"/>
    <mergeCell ref="C57:D57"/>
    <mergeCell ref="C33:M33"/>
    <mergeCell ref="C34:D35"/>
    <mergeCell ref="H35:I35"/>
    <mergeCell ref="J35:K35"/>
    <mergeCell ref="L35:M35"/>
    <mergeCell ref="H32:I32"/>
    <mergeCell ref="J32:K32"/>
    <mergeCell ref="L32:M32"/>
    <mergeCell ref="C56:N56"/>
    <mergeCell ref="K1:N1"/>
    <mergeCell ref="C5:D6"/>
    <mergeCell ref="C13:D14"/>
    <mergeCell ref="H14:I14"/>
    <mergeCell ref="J14:K14"/>
    <mergeCell ref="L14:M14"/>
    <mergeCell ref="C8:D8"/>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pageSetUpPr fitToPage="1"/>
  </sheetPr>
  <dimension ref="A1:K49"/>
  <sheetViews>
    <sheetView zoomScaleNormal="100" workbookViewId="0"/>
  </sheetViews>
  <sheetFormatPr defaultRowHeight="12.75" x14ac:dyDescent="0.2"/>
  <cols>
    <col min="1" max="1" width="1" style="91" customWidth="1"/>
    <col min="2" max="2" width="2.5703125" style="91" customWidth="1"/>
    <col min="3" max="3" width="2.28515625" style="91" customWidth="1"/>
    <col min="4" max="4" width="39.140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6384" width="9.140625" style="91"/>
  </cols>
  <sheetData>
    <row r="1" spans="1:11" ht="13.5" customHeight="1" x14ac:dyDescent="0.2">
      <c r="A1" s="2"/>
      <c r="B1" s="1614" t="s">
        <v>311</v>
      </c>
      <c r="C1" s="1614"/>
      <c r="D1" s="1614"/>
      <c r="E1" s="210"/>
      <c r="F1" s="210"/>
      <c r="G1" s="210"/>
      <c r="H1" s="210"/>
      <c r="I1" s="210"/>
      <c r="J1" s="246"/>
      <c r="K1" s="2"/>
    </row>
    <row r="2" spans="1:11" ht="6" customHeight="1" x14ac:dyDescent="0.2">
      <c r="A2" s="2"/>
      <c r="B2" s="1552"/>
      <c r="C2" s="1552"/>
      <c r="D2" s="1552"/>
      <c r="E2" s="4"/>
      <c r="F2" s="4"/>
      <c r="G2" s="4"/>
      <c r="H2" s="4"/>
      <c r="I2" s="4"/>
      <c r="J2" s="493"/>
      <c r="K2" s="2"/>
    </row>
    <row r="3" spans="1:11" ht="13.5" customHeight="1" thickBot="1" x14ac:dyDescent="0.25">
      <c r="A3" s="2"/>
      <c r="B3" s="4"/>
      <c r="C3" s="4"/>
      <c r="D3" s="4"/>
      <c r="E3" s="657"/>
      <c r="F3" s="657"/>
      <c r="G3" s="657"/>
      <c r="H3" s="657"/>
      <c r="I3" s="657" t="s">
        <v>70</v>
      </c>
      <c r="J3" s="208"/>
      <c r="K3" s="2"/>
    </row>
    <row r="4" spans="1:11" s="7" customFormat="1" ht="13.5" customHeight="1" thickBot="1" x14ac:dyDescent="0.25">
      <c r="A4" s="6"/>
      <c r="B4" s="14"/>
      <c r="C4" s="1615" t="s">
        <v>337</v>
      </c>
      <c r="D4" s="1616"/>
      <c r="E4" s="1616"/>
      <c r="F4" s="1616"/>
      <c r="G4" s="1616"/>
      <c r="H4" s="1616"/>
      <c r="I4" s="1617"/>
      <c r="J4" s="208"/>
      <c r="K4" s="6"/>
    </row>
    <row r="5" spans="1:11" ht="4.5" customHeight="1" x14ac:dyDescent="0.2">
      <c r="A5" s="2"/>
      <c r="B5" s="4"/>
      <c r="C5" s="1618" t="s">
        <v>85</v>
      </c>
      <c r="D5" s="1619"/>
      <c r="E5" s="659"/>
      <c r="F5" s="659"/>
      <c r="G5" s="659"/>
      <c r="H5" s="659"/>
      <c r="I5" s="659"/>
      <c r="J5" s="208"/>
      <c r="K5" s="2"/>
    </row>
    <row r="6" spans="1:11" ht="13.5" customHeight="1" x14ac:dyDescent="0.2">
      <c r="A6" s="2"/>
      <c r="B6" s="4"/>
      <c r="C6" s="1618"/>
      <c r="D6" s="1619"/>
      <c r="E6" s="1620" t="s">
        <v>336</v>
      </c>
      <c r="F6" s="1620"/>
      <c r="G6" s="1620"/>
      <c r="H6" s="1620"/>
      <c r="I6" s="1620"/>
      <c r="J6" s="208"/>
      <c r="K6" s="2"/>
    </row>
    <row r="7" spans="1:11" ht="13.5" customHeight="1" x14ac:dyDescent="0.2">
      <c r="A7" s="2"/>
      <c r="B7" s="4"/>
      <c r="C7" s="1619"/>
      <c r="D7" s="1619"/>
      <c r="E7" s="1621">
        <v>2017</v>
      </c>
      <c r="F7" s="1621"/>
      <c r="G7" s="1622">
        <v>2018</v>
      </c>
      <c r="H7" s="1623"/>
      <c r="I7" s="1623"/>
      <c r="J7" s="208"/>
      <c r="K7" s="2"/>
    </row>
    <row r="8" spans="1:11" ht="13.5" customHeight="1" x14ac:dyDescent="0.2">
      <c r="A8" s="2"/>
      <c r="B8" s="4"/>
      <c r="C8" s="495"/>
      <c r="D8" s="495"/>
      <c r="E8" s="1062" t="s">
        <v>99</v>
      </c>
      <c r="F8" s="1062" t="s">
        <v>96</v>
      </c>
      <c r="G8" s="1076" t="s">
        <v>93</v>
      </c>
      <c r="H8" s="1062" t="s">
        <v>102</v>
      </c>
      <c r="I8" s="1062" t="s">
        <v>99</v>
      </c>
      <c r="J8" s="208"/>
      <c r="K8" s="2"/>
    </row>
    <row r="9" spans="1:11" s="498" customFormat="1" ht="23.25" customHeight="1" x14ac:dyDescent="0.2">
      <c r="A9" s="496"/>
      <c r="B9" s="497"/>
      <c r="C9" s="1625" t="s">
        <v>68</v>
      </c>
      <c r="D9" s="1625"/>
      <c r="E9" s="922">
        <v>5.3</v>
      </c>
      <c r="F9" s="922">
        <v>5.3</v>
      </c>
      <c r="G9" s="922">
        <v>5.4</v>
      </c>
      <c r="H9" s="922">
        <v>5.4</v>
      </c>
      <c r="I9" s="922">
        <v>5.4</v>
      </c>
      <c r="J9" s="558"/>
      <c r="K9" s="496"/>
    </row>
    <row r="10" spans="1:11" ht="18.75" customHeight="1" x14ac:dyDescent="0.2">
      <c r="A10" s="2"/>
      <c r="B10" s="4"/>
      <c r="C10" s="195" t="s">
        <v>318</v>
      </c>
      <c r="D10" s="13"/>
      <c r="E10" s="923">
        <v>10.8</v>
      </c>
      <c r="F10" s="923">
        <v>10.8</v>
      </c>
      <c r="G10" s="923">
        <v>10.4</v>
      </c>
      <c r="H10" s="923">
        <v>10.4</v>
      </c>
      <c r="I10" s="923">
        <v>10.5</v>
      </c>
      <c r="J10" s="558"/>
      <c r="K10" s="2"/>
    </row>
    <row r="11" spans="1:11" ht="18.75" customHeight="1" x14ac:dyDescent="0.2">
      <c r="A11" s="2"/>
      <c r="B11" s="4"/>
      <c r="C11" s="195" t="s">
        <v>247</v>
      </c>
      <c r="D11" s="22"/>
      <c r="E11" s="923">
        <v>7.1</v>
      </c>
      <c r="F11" s="923">
        <v>7.2</v>
      </c>
      <c r="G11" s="923">
        <v>7.2</v>
      </c>
      <c r="H11" s="923">
        <v>7.1</v>
      </c>
      <c r="I11" s="923">
        <v>7.2</v>
      </c>
      <c r="J11" s="558"/>
      <c r="K11" s="2"/>
    </row>
    <row r="12" spans="1:11" ht="18.75" customHeight="1" x14ac:dyDescent="0.2">
      <c r="A12" s="2"/>
      <c r="B12" s="4"/>
      <c r="C12" s="195" t="s">
        <v>248</v>
      </c>
      <c r="D12" s="22"/>
      <c r="E12" s="923">
        <v>4.4000000000000004</v>
      </c>
      <c r="F12" s="923">
        <v>4.4000000000000004</v>
      </c>
      <c r="G12" s="923">
        <v>4.5</v>
      </c>
      <c r="H12" s="923">
        <v>4.5</v>
      </c>
      <c r="I12" s="923">
        <v>4.5999999999999996</v>
      </c>
      <c r="J12" s="558"/>
      <c r="K12" s="2"/>
    </row>
    <row r="13" spans="1:11" ht="18.75" customHeight="1" x14ac:dyDescent="0.2">
      <c r="A13" s="2"/>
      <c r="B13" s="4"/>
      <c r="C13" s="195" t="s">
        <v>84</v>
      </c>
      <c r="D13" s="13"/>
      <c r="E13" s="923">
        <v>4.4000000000000004</v>
      </c>
      <c r="F13" s="923">
        <v>4.3</v>
      </c>
      <c r="G13" s="923">
        <v>4.4000000000000004</v>
      </c>
      <c r="H13" s="923">
        <v>4.4000000000000004</v>
      </c>
      <c r="I13" s="923">
        <v>4.5</v>
      </c>
      <c r="J13" s="494"/>
      <c r="K13" s="2"/>
    </row>
    <row r="14" spans="1:11" ht="18.75" customHeight="1" x14ac:dyDescent="0.2">
      <c r="A14" s="2"/>
      <c r="B14" s="4"/>
      <c r="C14" s="195" t="s">
        <v>249</v>
      </c>
      <c r="D14" s="22"/>
      <c r="E14" s="923">
        <v>4.5999999999999996</v>
      </c>
      <c r="F14" s="923">
        <v>4.5999999999999996</v>
      </c>
      <c r="G14" s="923">
        <v>4.7</v>
      </c>
      <c r="H14" s="923">
        <v>4.7</v>
      </c>
      <c r="I14" s="923">
        <v>4.7</v>
      </c>
      <c r="J14" s="494"/>
      <c r="K14" s="2"/>
    </row>
    <row r="15" spans="1:11" ht="18.75" customHeight="1" x14ac:dyDescent="0.2">
      <c r="A15" s="2"/>
      <c r="B15" s="4"/>
      <c r="C15" s="195" t="s">
        <v>83</v>
      </c>
      <c r="D15" s="22"/>
      <c r="E15" s="923">
        <v>4.5</v>
      </c>
      <c r="F15" s="923">
        <v>4.5</v>
      </c>
      <c r="G15" s="923">
        <v>4.7</v>
      </c>
      <c r="H15" s="923">
        <v>4.7</v>
      </c>
      <c r="I15" s="923">
        <v>4.7</v>
      </c>
      <c r="J15" s="494"/>
      <c r="K15" s="2"/>
    </row>
    <row r="16" spans="1:11" ht="18.75" customHeight="1" x14ac:dyDescent="0.2">
      <c r="A16" s="2"/>
      <c r="B16" s="4"/>
      <c r="C16" s="195" t="s">
        <v>250</v>
      </c>
      <c r="D16" s="22"/>
      <c r="E16" s="923">
        <v>4.5</v>
      </c>
      <c r="F16" s="923">
        <v>4.5</v>
      </c>
      <c r="G16" s="923">
        <v>4.5999999999999996</v>
      </c>
      <c r="H16" s="923">
        <v>4.5999999999999996</v>
      </c>
      <c r="I16" s="923">
        <v>4.7</v>
      </c>
      <c r="J16" s="494"/>
      <c r="K16" s="2"/>
    </row>
    <row r="17" spans="1:11" ht="18.75" customHeight="1" x14ac:dyDescent="0.2">
      <c r="A17" s="2"/>
      <c r="B17" s="4"/>
      <c r="C17" s="195" t="s">
        <v>82</v>
      </c>
      <c r="D17" s="22"/>
      <c r="E17" s="923">
        <v>4.4000000000000004</v>
      </c>
      <c r="F17" s="923">
        <v>4.4000000000000004</v>
      </c>
      <c r="G17" s="923">
        <v>4.5</v>
      </c>
      <c r="H17" s="923">
        <v>4.5</v>
      </c>
      <c r="I17" s="923">
        <v>4.5999999999999996</v>
      </c>
      <c r="J17" s="494"/>
      <c r="K17" s="2"/>
    </row>
    <row r="18" spans="1:11" ht="18.75" customHeight="1" x14ac:dyDescent="0.2">
      <c r="A18" s="2"/>
      <c r="B18" s="4"/>
      <c r="C18" s="195" t="s">
        <v>81</v>
      </c>
      <c r="D18" s="22"/>
      <c r="E18" s="923">
        <v>4.9000000000000004</v>
      </c>
      <c r="F18" s="923">
        <v>4.9000000000000004</v>
      </c>
      <c r="G18" s="923">
        <v>5.0999999999999996</v>
      </c>
      <c r="H18" s="923">
        <v>5.0999999999999996</v>
      </c>
      <c r="I18" s="923">
        <v>5.0999999999999996</v>
      </c>
      <c r="J18" s="494"/>
      <c r="K18" s="2"/>
    </row>
    <row r="19" spans="1:11" ht="18.75" customHeight="1" x14ac:dyDescent="0.2">
      <c r="A19" s="2"/>
      <c r="B19" s="4"/>
      <c r="C19" s="195" t="s">
        <v>251</v>
      </c>
      <c r="D19" s="22"/>
      <c r="E19" s="923">
        <v>4.5</v>
      </c>
      <c r="F19" s="923">
        <v>4.5</v>
      </c>
      <c r="G19" s="923">
        <v>4.5</v>
      </c>
      <c r="H19" s="923">
        <v>4.5</v>
      </c>
      <c r="I19" s="923">
        <v>4.5</v>
      </c>
      <c r="J19" s="494"/>
      <c r="K19" s="2"/>
    </row>
    <row r="20" spans="1:11" ht="18.75" customHeight="1" x14ac:dyDescent="0.2">
      <c r="A20" s="2"/>
      <c r="B20" s="4"/>
      <c r="C20" s="195" t="s">
        <v>80</v>
      </c>
      <c r="D20" s="13"/>
      <c r="E20" s="923">
        <v>5.2</v>
      </c>
      <c r="F20" s="923">
        <v>5.2</v>
      </c>
      <c r="G20" s="923">
        <v>5.2</v>
      </c>
      <c r="H20" s="923">
        <v>5.2</v>
      </c>
      <c r="I20" s="923">
        <v>5.3</v>
      </c>
      <c r="J20" s="494"/>
      <c r="K20" s="2"/>
    </row>
    <row r="21" spans="1:11" ht="18.75" customHeight="1" x14ac:dyDescent="0.2">
      <c r="A21" s="2"/>
      <c r="B21" s="4"/>
      <c r="C21" s="195" t="s">
        <v>252</v>
      </c>
      <c r="D21" s="22"/>
      <c r="E21" s="923">
        <v>5.2</v>
      </c>
      <c r="F21" s="923">
        <v>5.2</v>
      </c>
      <c r="G21" s="923">
        <v>5.2</v>
      </c>
      <c r="H21" s="923">
        <v>5.3</v>
      </c>
      <c r="I21" s="923">
        <v>5.3</v>
      </c>
      <c r="J21" s="494"/>
      <c r="K21" s="2"/>
    </row>
    <row r="22" spans="1:11" ht="18.75" customHeight="1" x14ac:dyDescent="0.2">
      <c r="A22" s="2"/>
      <c r="B22" s="4"/>
      <c r="C22" s="195" t="s">
        <v>253</v>
      </c>
      <c r="D22" s="22"/>
      <c r="E22" s="923">
        <v>4.9000000000000004</v>
      </c>
      <c r="F22" s="923">
        <v>4.9000000000000004</v>
      </c>
      <c r="G22" s="923">
        <v>5</v>
      </c>
      <c r="H22" s="923">
        <v>5</v>
      </c>
      <c r="I22" s="923">
        <v>5</v>
      </c>
      <c r="J22" s="494"/>
      <c r="K22" s="2"/>
    </row>
    <row r="23" spans="1:11" ht="18.75" customHeight="1" x14ac:dyDescent="0.2">
      <c r="A23" s="2"/>
      <c r="B23" s="4"/>
      <c r="C23" s="195" t="s">
        <v>324</v>
      </c>
      <c r="D23" s="22"/>
      <c r="E23" s="923">
        <v>4.8</v>
      </c>
      <c r="F23" s="923">
        <v>4.8</v>
      </c>
      <c r="G23" s="923">
        <v>4.9000000000000004</v>
      </c>
      <c r="H23" s="923">
        <v>4.9000000000000004</v>
      </c>
      <c r="I23" s="923">
        <v>5</v>
      </c>
      <c r="J23" s="494"/>
      <c r="K23" s="2"/>
    </row>
    <row r="24" spans="1:11" ht="18.75" customHeight="1" x14ac:dyDescent="0.2">
      <c r="A24" s="2"/>
      <c r="B24" s="4"/>
      <c r="C24" s="195" t="s">
        <v>325</v>
      </c>
      <c r="D24" s="22"/>
      <c r="E24" s="923">
        <v>4.3</v>
      </c>
      <c r="F24" s="923">
        <v>4.3</v>
      </c>
      <c r="G24" s="923">
        <v>4.4000000000000004</v>
      </c>
      <c r="H24" s="923">
        <v>4.4000000000000004</v>
      </c>
      <c r="I24" s="923">
        <v>4.4000000000000004</v>
      </c>
      <c r="J24" s="494"/>
      <c r="K24" s="2"/>
    </row>
    <row r="25" spans="1:11" ht="33" customHeight="1" thickBot="1" x14ac:dyDescent="0.25">
      <c r="A25" s="2"/>
      <c r="B25" s="4"/>
      <c r="C25" s="660"/>
      <c r="D25" s="660"/>
      <c r="E25" s="499"/>
      <c r="F25" s="499"/>
      <c r="G25" s="499"/>
      <c r="H25" s="499"/>
      <c r="I25" s="499"/>
      <c r="J25" s="494"/>
      <c r="K25" s="2"/>
    </row>
    <row r="26" spans="1:11" s="7" customFormat="1" ht="13.5" customHeight="1" thickBot="1" x14ac:dyDescent="0.25">
      <c r="A26" s="6"/>
      <c r="B26" s="14"/>
      <c r="C26" s="1615" t="s">
        <v>338</v>
      </c>
      <c r="D26" s="1616"/>
      <c r="E26" s="1616"/>
      <c r="F26" s="1616"/>
      <c r="G26" s="1616"/>
      <c r="H26" s="1616"/>
      <c r="I26" s="1617"/>
      <c r="J26" s="494"/>
      <c r="K26" s="6"/>
    </row>
    <row r="27" spans="1:11" ht="4.5" customHeight="1" x14ac:dyDescent="0.2">
      <c r="A27" s="2"/>
      <c r="B27" s="4"/>
      <c r="C27" s="1618" t="s">
        <v>85</v>
      </c>
      <c r="D27" s="1619"/>
      <c r="E27" s="660"/>
      <c r="F27" s="660"/>
      <c r="G27" s="660"/>
      <c r="H27" s="660"/>
      <c r="I27" s="660"/>
      <c r="J27" s="494"/>
      <c r="K27" s="2"/>
    </row>
    <row r="28" spans="1:11" ht="13.5" customHeight="1" x14ac:dyDescent="0.2">
      <c r="A28" s="2"/>
      <c r="B28" s="4"/>
      <c r="C28" s="1618"/>
      <c r="D28" s="1619"/>
      <c r="E28" s="1620" t="s">
        <v>344</v>
      </c>
      <c r="F28" s="1620"/>
      <c r="G28" s="1620"/>
      <c r="H28" s="1620"/>
      <c r="I28" s="1620"/>
      <c r="J28" s="208"/>
      <c r="K28" s="2"/>
    </row>
    <row r="29" spans="1:11" ht="13.5" customHeight="1" x14ac:dyDescent="0.2">
      <c r="A29" s="2"/>
      <c r="B29" s="4"/>
      <c r="C29" s="1619"/>
      <c r="D29" s="1619"/>
      <c r="E29" s="1621">
        <v>2017</v>
      </c>
      <c r="F29" s="1621"/>
      <c r="G29" s="1622">
        <v>2018</v>
      </c>
      <c r="H29" s="1623"/>
      <c r="I29" s="1623"/>
      <c r="J29" s="208"/>
      <c r="K29" s="2"/>
    </row>
    <row r="30" spans="1:11" ht="13.5" customHeight="1" x14ac:dyDescent="0.2">
      <c r="A30" s="2"/>
      <c r="B30" s="4"/>
      <c r="C30" s="495"/>
      <c r="D30" s="495"/>
      <c r="E30" s="1062" t="s">
        <v>99</v>
      </c>
      <c r="F30" s="1062" t="s">
        <v>96</v>
      </c>
      <c r="G30" s="1076" t="s">
        <v>93</v>
      </c>
      <c r="H30" s="1062" t="s">
        <v>102</v>
      </c>
      <c r="I30" s="1062" t="s">
        <v>99</v>
      </c>
      <c r="J30" s="208"/>
      <c r="K30" s="2"/>
    </row>
    <row r="31" spans="1:11" s="498" customFormat="1" ht="23.25" customHeight="1" x14ac:dyDescent="0.2">
      <c r="A31" s="496"/>
      <c r="B31" s="497"/>
      <c r="C31" s="1625" t="s">
        <v>68</v>
      </c>
      <c r="D31" s="1625"/>
      <c r="E31" s="920">
        <v>923.8</v>
      </c>
      <c r="F31" s="920">
        <v>924.7</v>
      </c>
      <c r="G31" s="920">
        <v>930.3</v>
      </c>
      <c r="H31" s="920">
        <v>927.6</v>
      </c>
      <c r="I31" s="920">
        <v>937.1</v>
      </c>
      <c r="J31" s="558"/>
      <c r="K31" s="496"/>
    </row>
    <row r="32" spans="1:11" ht="18.75" customHeight="1" x14ac:dyDescent="0.2">
      <c r="A32" s="2"/>
      <c r="B32" s="4"/>
      <c r="C32" s="195" t="s">
        <v>318</v>
      </c>
      <c r="D32" s="13"/>
      <c r="E32" s="921">
        <v>1855.4</v>
      </c>
      <c r="F32" s="921">
        <v>1857.2</v>
      </c>
      <c r="G32" s="921">
        <v>1793.7</v>
      </c>
      <c r="H32" s="921">
        <v>1787</v>
      </c>
      <c r="I32" s="921">
        <v>1800.7</v>
      </c>
      <c r="J32" s="558"/>
      <c r="K32" s="2"/>
    </row>
    <row r="33" spans="1:11" ht="18.75" customHeight="1" x14ac:dyDescent="0.2">
      <c r="A33" s="2"/>
      <c r="B33" s="4"/>
      <c r="C33" s="195" t="s">
        <v>247</v>
      </c>
      <c r="D33" s="22"/>
      <c r="E33" s="921">
        <v>1234.9000000000001</v>
      </c>
      <c r="F33" s="921">
        <v>1249.4000000000001</v>
      </c>
      <c r="G33" s="921">
        <v>1247</v>
      </c>
      <c r="H33" s="921">
        <v>1223.9000000000001</v>
      </c>
      <c r="I33" s="921">
        <v>1247</v>
      </c>
      <c r="J33" s="558"/>
      <c r="K33" s="2"/>
    </row>
    <row r="34" spans="1:11" ht="18.75" customHeight="1" x14ac:dyDescent="0.2">
      <c r="A34" s="2"/>
      <c r="B34" s="4"/>
      <c r="C34" s="195" t="s">
        <v>248</v>
      </c>
      <c r="D34" s="22"/>
      <c r="E34" s="921">
        <v>769.7</v>
      </c>
      <c r="F34" s="921">
        <v>766.8</v>
      </c>
      <c r="G34" s="921">
        <v>785.3</v>
      </c>
      <c r="H34" s="921">
        <v>781.9</v>
      </c>
      <c r="I34" s="921">
        <v>792</v>
      </c>
      <c r="J34" s="558"/>
      <c r="K34" s="2"/>
    </row>
    <row r="35" spans="1:11" ht="18.75" customHeight="1" x14ac:dyDescent="0.2">
      <c r="A35" s="2"/>
      <c r="B35" s="4"/>
      <c r="C35" s="195" t="s">
        <v>84</v>
      </c>
      <c r="D35" s="13"/>
      <c r="E35" s="921">
        <v>764.7</v>
      </c>
      <c r="F35" s="921">
        <v>752.4</v>
      </c>
      <c r="G35" s="921">
        <v>759.5</v>
      </c>
      <c r="H35" s="921">
        <v>765.8</v>
      </c>
      <c r="I35" s="921">
        <v>772.5</v>
      </c>
      <c r="J35" s="494"/>
      <c r="K35" s="2"/>
    </row>
    <row r="36" spans="1:11" ht="18.75" customHeight="1" x14ac:dyDescent="0.2">
      <c r="A36" s="2"/>
      <c r="B36" s="4"/>
      <c r="C36" s="195" t="s">
        <v>249</v>
      </c>
      <c r="D36" s="22"/>
      <c r="E36" s="921">
        <v>801.3</v>
      </c>
      <c r="F36" s="921">
        <v>798.9</v>
      </c>
      <c r="G36" s="921">
        <v>809.5</v>
      </c>
      <c r="H36" s="921">
        <v>813.6</v>
      </c>
      <c r="I36" s="921">
        <v>818.7</v>
      </c>
      <c r="J36" s="494"/>
      <c r="K36" s="2"/>
    </row>
    <row r="37" spans="1:11" ht="18.75" customHeight="1" x14ac:dyDescent="0.2">
      <c r="A37" s="2"/>
      <c r="B37" s="4"/>
      <c r="C37" s="195" t="s">
        <v>83</v>
      </c>
      <c r="D37" s="22"/>
      <c r="E37" s="921">
        <v>775</v>
      </c>
      <c r="F37" s="921">
        <v>784.9</v>
      </c>
      <c r="G37" s="921">
        <v>806.1</v>
      </c>
      <c r="H37" s="921">
        <v>815.2</v>
      </c>
      <c r="I37" s="921">
        <v>820.6</v>
      </c>
      <c r="J37" s="494"/>
      <c r="K37" s="2"/>
    </row>
    <row r="38" spans="1:11" ht="18.75" customHeight="1" x14ac:dyDescent="0.2">
      <c r="A38" s="2"/>
      <c r="B38" s="4"/>
      <c r="C38" s="195" t="s">
        <v>250</v>
      </c>
      <c r="D38" s="22"/>
      <c r="E38" s="921">
        <v>777.6</v>
      </c>
      <c r="F38" s="921">
        <v>775.2</v>
      </c>
      <c r="G38" s="921">
        <v>798.4</v>
      </c>
      <c r="H38" s="921">
        <v>797.6</v>
      </c>
      <c r="I38" s="921">
        <v>815.9</v>
      </c>
      <c r="J38" s="494"/>
      <c r="K38" s="2"/>
    </row>
    <row r="39" spans="1:11" ht="18.75" customHeight="1" x14ac:dyDescent="0.2">
      <c r="A39" s="2"/>
      <c r="B39" s="4"/>
      <c r="C39" s="195" t="s">
        <v>82</v>
      </c>
      <c r="D39" s="22"/>
      <c r="E39" s="921">
        <v>762</v>
      </c>
      <c r="F39" s="921">
        <v>765.2</v>
      </c>
      <c r="G39" s="921">
        <v>781</v>
      </c>
      <c r="H39" s="921">
        <v>783.7</v>
      </c>
      <c r="I39" s="921">
        <v>791.9</v>
      </c>
      <c r="J39" s="494"/>
      <c r="K39" s="2"/>
    </row>
    <row r="40" spans="1:11" ht="18.75" customHeight="1" x14ac:dyDescent="0.2">
      <c r="A40" s="2"/>
      <c r="B40" s="4"/>
      <c r="C40" s="195" t="s">
        <v>81</v>
      </c>
      <c r="D40" s="22"/>
      <c r="E40" s="921">
        <v>853</v>
      </c>
      <c r="F40" s="921">
        <v>844.1</v>
      </c>
      <c r="G40" s="921">
        <v>876.1</v>
      </c>
      <c r="H40" s="921">
        <v>876</v>
      </c>
      <c r="I40" s="921">
        <v>882.5</v>
      </c>
      <c r="J40" s="494"/>
      <c r="K40" s="2"/>
    </row>
    <row r="41" spans="1:11" ht="18.75" customHeight="1" x14ac:dyDescent="0.2">
      <c r="A41" s="2"/>
      <c r="B41" s="4"/>
      <c r="C41" s="195" t="s">
        <v>251</v>
      </c>
      <c r="D41" s="22"/>
      <c r="E41" s="921">
        <v>770.7</v>
      </c>
      <c r="F41" s="921">
        <v>773.8</v>
      </c>
      <c r="G41" s="921">
        <v>781.7</v>
      </c>
      <c r="H41" s="921">
        <v>780.9</v>
      </c>
      <c r="I41" s="921">
        <v>787.3</v>
      </c>
      <c r="J41" s="494"/>
      <c r="K41" s="2"/>
    </row>
    <row r="42" spans="1:11" ht="18.75" customHeight="1" x14ac:dyDescent="0.2">
      <c r="A42" s="2"/>
      <c r="B42" s="4"/>
      <c r="C42" s="195" t="s">
        <v>80</v>
      </c>
      <c r="D42" s="13"/>
      <c r="E42" s="921">
        <v>896.1</v>
      </c>
      <c r="F42" s="921">
        <v>905</v>
      </c>
      <c r="G42" s="921">
        <v>895.4</v>
      </c>
      <c r="H42" s="921">
        <v>895.3</v>
      </c>
      <c r="I42" s="921">
        <v>913.5</v>
      </c>
      <c r="J42" s="494"/>
      <c r="K42" s="2"/>
    </row>
    <row r="43" spans="1:11" ht="18.75" customHeight="1" x14ac:dyDescent="0.2">
      <c r="A43" s="2"/>
      <c r="B43" s="4"/>
      <c r="C43" s="195" t="s">
        <v>252</v>
      </c>
      <c r="D43" s="22"/>
      <c r="E43" s="921">
        <v>902.6</v>
      </c>
      <c r="F43" s="921">
        <v>896.7</v>
      </c>
      <c r="G43" s="921">
        <v>899.1</v>
      </c>
      <c r="H43" s="921">
        <v>912</v>
      </c>
      <c r="I43" s="921">
        <v>913</v>
      </c>
      <c r="J43" s="494"/>
      <c r="K43" s="2"/>
    </row>
    <row r="44" spans="1:11" ht="18.75" customHeight="1" x14ac:dyDescent="0.2">
      <c r="A44" s="2"/>
      <c r="B44" s="4"/>
      <c r="C44" s="195" t="s">
        <v>253</v>
      </c>
      <c r="D44" s="22"/>
      <c r="E44" s="921">
        <v>847.5</v>
      </c>
      <c r="F44" s="921">
        <v>851.3</v>
      </c>
      <c r="G44" s="921">
        <v>864.4</v>
      </c>
      <c r="H44" s="921">
        <v>861.3</v>
      </c>
      <c r="I44" s="921">
        <v>863.5</v>
      </c>
      <c r="J44" s="494"/>
      <c r="K44" s="2"/>
    </row>
    <row r="45" spans="1:11" ht="18.75" customHeight="1" x14ac:dyDescent="0.2">
      <c r="A45" s="2"/>
      <c r="B45" s="4"/>
      <c r="C45" s="195" t="s">
        <v>324</v>
      </c>
      <c r="D45" s="22"/>
      <c r="E45" s="921">
        <v>826.6</v>
      </c>
      <c r="F45" s="921">
        <v>832.7</v>
      </c>
      <c r="G45" s="921">
        <v>852.3</v>
      </c>
      <c r="H45" s="921">
        <v>847.7</v>
      </c>
      <c r="I45" s="921">
        <v>859.8</v>
      </c>
      <c r="J45" s="494"/>
      <c r="K45" s="2"/>
    </row>
    <row r="46" spans="1:11" ht="18.75" customHeight="1" x14ac:dyDescent="0.2">
      <c r="A46" s="2"/>
      <c r="B46" s="4"/>
      <c r="C46" s="195" t="s">
        <v>325</v>
      </c>
      <c r="D46" s="22"/>
      <c r="E46" s="921">
        <v>747.8</v>
      </c>
      <c r="F46" s="921">
        <v>743.1</v>
      </c>
      <c r="G46" s="921">
        <v>757.6</v>
      </c>
      <c r="H46" s="921">
        <v>758.6</v>
      </c>
      <c r="I46" s="921">
        <v>766</v>
      </c>
      <c r="J46" s="494"/>
      <c r="K46" s="2"/>
    </row>
    <row r="47" spans="1:11" s="500" customFormat="1" ht="19.5" customHeight="1" x14ac:dyDescent="0.2">
      <c r="A47" s="656"/>
      <c r="B47" s="656"/>
      <c r="C47" s="1626" t="s">
        <v>485</v>
      </c>
      <c r="D47" s="1626"/>
      <c r="E47" s="1626"/>
      <c r="F47" s="1626"/>
      <c r="G47" s="1626"/>
      <c r="H47" s="1626"/>
      <c r="I47" s="1626"/>
      <c r="J47" s="559"/>
      <c r="K47" s="656"/>
    </row>
    <row r="48" spans="1:11" ht="13.5" customHeight="1" x14ac:dyDescent="0.2">
      <c r="A48" s="2"/>
      <c r="B48" s="4"/>
      <c r="C48" s="42" t="s">
        <v>421</v>
      </c>
      <c r="D48" s="659"/>
      <c r="E48" s="659"/>
      <c r="G48" s="1002"/>
      <c r="H48" s="659"/>
      <c r="I48" s="659"/>
      <c r="J48" s="494"/>
      <c r="K48" s="2"/>
    </row>
    <row r="49" spans="1:11" ht="13.5" customHeight="1" x14ac:dyDescent="0.2">
      <c r="A49" s="2"/>
      <c r="B49" s="2"/>
      <c r="C49" s="2"/>
      <c r="D49" s="656"/>
      <c r="E49" s="4"/>
      <c r="F49" s="4"/>
      <c r="G49" s="4"/>
      <c r="H49" s="1624">
        <v>43405</v>
      </c>
      <c r="I49" s="1624"/>
      <c r="J49" s="245">
        <v>15</v>
      </c>
      <c r="K49" s="2"/>
    </row>
  </sheetData>
  <mergeCells count="16">
    <mergeCell ref="H49:I49"/>
    <mergeCell ref="E28:I28"/>
    <mergeCell ref="C31:D31"/>
    <mergeCell ref="C47:I47"/>
    <mergeCell ref="C9:D9"/>
    <mergeCell ref="C26:I26"/>
    <mergeCell ref="C27:D29"/>
    <mergeCell ref="E29:F29"/>
    <mergeCell ref="G29:I29"/>
    <mergeCell ref="B1:D1"/>
    <mergeCell ref="B2:D2"/>
    <mergeCell ref="C4:I4"/>
    <mergeCell ref="C5:D7"/>
    <mergeCell ref="E6:I6"/>
    <mergeCell ref="E7:F7"/>
    <mergeCell ref="G7:I7"/>
  </mergeCells>
  <printOptions horizontalCentered="1"/>
  <pageMargins left="0.15748031496062992" right="0.15748031496062992" top="0.19685039370078741" bottom="0.19685039370078741" header="0" footer="0"/>
  <pageSetup paperSize="9" scale="9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pageSetUpPr fitToPage="1"/>
  </sheetPr>
  <dimension ref="A1:AG80"/>
  <sheetViews>
    <sheetView zoomScaleNormal="100" workbookViewId="0"/>
  </sheetViews>
  <sheetFormatPr defaultRowHeight="12.75" x14ac:dyDescent="0.2"/>
  <cols>
    <col min="1" max="1" width="1" style="377" customWidth="1"/>
    <col min="2" max="2" width="2.5703125" style="377" customWidth="1"/>
    <col min="3" max="3" width="2.28515625" style="377" customWidth="1"/>
    <col min="4" max="4" width="26" style="434" customWidth="1"/>
    <col min="5" max="6" width="5" style="434" customWidth="1"/>
    <col min="7" max="17" width="5" style="377" customWidth="1"/>
    <col min="18" max="18" width="2.5703125" style="377" customWidth="1"/>
    <col min="19" max="19" width="1" style="377" customWidth="1"/>
    <col min="20" max="20" width="9.42578125" style="377" customWidth="1"/>
    <col min="21" max="21" width="6.5703125" style="377" bestFit="1" customWidth="1"/>
    <col min="22" max="22" width="5.5703125" style="377" customWidth="1"/>
    <col min="23" max="16384" width="9.140625" style="377"/>
  </cols>
  <sheetData>
    <row r="1" spans="1:33" ht="13.5" customHeight="1" x14ac:dyDescent="0.2">
      <c r="A1" s="372"/>
      <c r="B1" s="434"/>
      <c r="C1" s="1633" t="s">
        <v>34</v>
      </c>
      <c r="D1" s="1633"/>
      <c r="E1" s="1633"/>
      <c r="F1" s="1633"/>
      <c r="G1" s="382"/>
      <c r="H1" s="382"/>
      <c r="I1" s="382"/>
      <c r="J1" s="1643" t="s">
        <v>404</v>
      </c>
      <c r="K1" s="1643"/>
      <c r="L1" s="1643"/>
      <c r="M1" s="1643"/>
      <c r="N1" s="1643"/>
      <c r="O1" s="1643"/>
      <c r="P1" s="1643"/>
      <c r="Q1" s="562"/>
      <c r="R1" s="562"/>
      <c r="S1" s="372"/>
    </row>
    <row r="2" spans="1:33" ht="6" customHeight="1" x14ac:dyDescent="0.2">
      <c r="A2" s="561"/>
      <c r="B2" s="488"/>
      <c r="C2" s="880"/>
      <c r="D2" s="931"/>
      <c r="E2" s="423"/>
      <c r="F2" s="423"/>
      <c r="G2" s="423"/>
      <c r="H2" s="423"/>
      <c r="I2" s="423"/>
      <c r="J2" s="423"/>
      <c r="K2" s="423"/>
      <c r="L2" s="423"/>
      <c r="M2" s="423"/>
      <c r="N2" s="423"/>
      <c r="O2" s="423"/>
      <c r="P2" s="423"/>
      <c r="Q2" s="423"/>
      <c r="R2" s="382"/>
      <c r="S2" s="382"/>
    </row>
    <row r="3" spans="1:33" ht="11.25" customHeight="1" thickBot="1" x14ac:dyDescent="0.25">
      <c r="A3" s="372"/>
      <c r="B3" s="435"/>
      <c r="C3" s="431"/>
      <c r="D3" s="431"/>
      <c r="E3" s="382"/>
      <c r="F3" s="382"/>
      <c r="G3" s="382"/>
      <c r="H3" s="382"/>
      <c r="I3" s="382"/>
      <c r="J3" s="697"/>
      <c r="K3" s="697"/>
      <c r="L3" s="697"/>
      <c r="M3" s="697"/>
      <c r="N3" s="697"/>
      <c r="O3" s="697"/>
      <c r="P3" s="697"/>
      <c r="Q3" s="697" t="s">
        <v>70</v>
      </c>
      <c r="R3" s="382"/>
      <c r="S3" s="382"/>
    </row>
    <row r="4" spans="1:33" ht="13.5" customHeight="1" thickBot="1" x14ac:dyDescent="0.25">
      <c r="A4" s="372"/>
      <c r="B4" s="435"/>
      <c r="C4" s="1634" t="s">
        <v>128</v>
      </c>
      <c r="D4" s="1635"/>
      <c r="E4" s="1635"/>
      <c r="F4" s="1635"/>
      <c r="G4" s="1635"/>
      <c r="H4" s="1635"/>
      <c r="I4" s="1635"/>
      <c r="J4" s="1635"/>
      <c r="K4" s="1635"/>
      <c r="L4" s="1635"/>
      <c r="M4" s="1635"/>
      <c r="N4" s="1635"/>
      <c r="O4" s="1635"/>
      <c r="P4" s="1635"/>
      <c r="Q4" s="1636"/>
      <c r="R4" s="382"/>
      <c r="S4" s="382"/>
    </row>
    <row r="5" spans="1:33" ht="3.75" customHeight="1" x14ac:dyDescent="0.2">
      <c r="A5" s="372"/>
      <c r="B5" s="435"/>
      <c r="C5" s="431"/>
      <c r="D5" s="431"/>
      <c r="E5" s="382"/>
      <c r="F5" s="382"/>
      <c r="G5" s="390"/>
      <c r="H5" s="382"/>
      <c r="I5" s="382"/>
      <c r="J5" s="445"/>
      <c r="K5" s="445"/>
      <c r="L5" s="445"/>
      <c r="M5" s="445"/>
      <c r="N5" s="445"/>
      <c r="O5" s="445"/>
      <c r="P5" s="445"/>
      <c r="Q5" s="445"/>
      <c r="R5" s="382"/>
      <c r="S5" s="382"/>
    </row>
    <row r="6" spans="1:33" ht="13.5" customHeight="1" x14ac:dyDescent="0.2">
      <c r="A6" s="372"/>
      <c r="B6" s="435"/>
      <c r="C6" s="1637" t="s">
        <v>127</v>
      </c>
      <c r="D6" s="1638"/>
      <c r="E6" s="1638"/>
      <c r="F6" s="1638"/>
      <c r="G6" s="1638"/>
      <c r="H6" s="1638"/>
      <c r="I6" s="1638"/>
      <c r="J6" s="1638"/>
      <c r="K6" s="1638"/>
      <c r="L6" s="1638"/>
      <c r="M6" s="1638"/>
      <c r="N6" s="1638"/>
      <c r="O6" s="1638"/>
      <c r="P6" s="1638"/>
      <c r="Q6" s="1639"/>
      <c r="R6" s="382"/>
      <c r="S6" s="382"/>
    </row>
    <row r="7" spans="1:33" ht="2.25" customHeight="1" x14ac:dyDescent="0.2">
      <c r="A7" s="372"/>
      <c r="B7" s="435"/>
      <c r="C7" s="1640" t="s">
        <v>78</v>
      </c>
      <c r="D7" s="1640"/>
      <c r="E7" s="389"/>
      <c r="F7" s="389"/>
      <c r="G7" s="1642">
        <v>2014</v>
      </c>
      <c r="H7" s="1642"/>
      <c r="I7" s="1642"/>
      <c r="J7" s="1642"/>
      <c r="K7" s="1642"/>
      <c r="L7" s="1642"/>
      <c r="M7" s="1642"/>
      <c r="N7" s="1642"/>
      <c r="O7" s="1642"/>
      <c r="P7" s="1642"/>
      <c r="Q7" s="1642"/>
      <c r="R7" s="382"/>
      <c r="S7" s="382"/>
    </row>
    <row r="8" spans="1:33" ht="11.25" customHeight="1" x14ac:dyDescent="0.2">
      <c r="A8" s="372"/>
      <c r="B8" s="435"/>
      <c r="C8" s="1641"/>
      <c r="D8" s="1641"/>
      <c r="E8" s="1644">
        <v>2017</v>
      </c>
      <c r="F8" s="1644"/>
      <c r="G8" s="1644"/>
      <c r="H8" s="1645">
        <v>2018</v>
      </c>
      <c r="I8" s="1644"/>
      <c r="J8" s="1644"/>
      <c r="K8" s="1644"/>
      <c r="L8" s="1644"/>
      <c r="M8" s="1644"/>
      <c r="N8" s="1644"/>
      <c r="O8" s="1644"/>
      <c r="P8" s="1644"/>
      <c r="Q8" s="1644"/>
      <c r="R8" s="382"/>
      <c r="S8" s="382"/>
    </row>
    <row r="9" spans="1:33" ht="11.25" customHeight="1" x14ac:dyDescent="0.2">
      <c r="A9" s="372"/>
      <c r="B9" s="435"/>
      <c r="C9" s="387"/>
      <c r="D9" s="387"/>
      <c r="E9" s="776" t="s">
        <v>96</v>
      </c>
      <c r="F9" s="776" t="s">
        <v>95</v>
      </c>
      <c r="G9" s="776" t="s">
        <v>94</v>
      </c>
      <c r="H9" s="776" t="s">
        <v>93</v>
      </c>
      <c r="I9" s="776" t="s">
        <v>104</v>
      </c>
      <c r="J9" s="776" t="s">
        <v>103</v>
      </c>
      <c r="K9" s="938" t="s">
        <v>102</v>
      </c>
      <c r="L9" s="776" t="s">
        <v>101</v>
      </c>
      <c r="M9" s="776" t="s">
        <v>100</v>
      </c>
      <c r="N9" s="776" t="s">
        <v>99</v>
      </c>
      <c r="O9" s="938" t="s">
        <v>98</v>
      </c>
      <c r="P9" s="776" t="s">
        <v>97</v>
      </c>
      <c r="Q9" s="776" t="s">
        <v>96</v>
      </c>
      <c r="R9" s="490"/>
      <c r="S9" s="382"/>
    </row>
    <row r="10" spans="1:33" s="450" customFormat="1" ht="16.5" customHeight="1" x14ac:dyDescent="0.2">
      <c r="A10" s="446"/>
      <c r="B10" s="447"/>
      <c r="C10" s="1566" t="s">
        <v>105</v>
      </c>
      <c r="D10" s="1566"/>
      <c r="E10" s="448">
        <f t="shared" ref="E10:K10" si="0">SUM(E11:E17)</f>
        <v>36</v>
      </c>
      <c r="F10" s="448">
        <f t="shared" si="0"/>
        <v>36</v>
      </c>
      <c r="G10" s="448">
        <f t="shared" si="0"/>
        <v>10</v>
      </c>
      <c r="H10" s="448">
        <f t="shared" si="0"/>
        <v>14</v>
      </c>
      <c r="I10" s="448">
        <f t="shared" si="0"/>
        <v>3</v>
      </c>
      <c r="J10" s="448">
        <f t="shared" si="0"/>
        <v>26</v>
      </c>
      <c r="K10" s="448">
        <f t="shared" si="0"/>
        <v>27</v>
      </c>
      <c r="L10" s="448">
        <f t="shared" ref="L10:P10" si="1">SUM(L11:L17)</f>
        <v>40</v>
      </c>
      <c r="M10" s="448">
        <f t="shared" si="1"/>
        <v>39</v>
      </c>
      <c r="N10" s="448">
        <f t="shared" si="1"/>
        <v>28</v>
      </c>
      <c r="O10" s="448">
        <f t="shared" si="1"/>
        <v>33</v>
      </c>
      <c r="P10" s="448">
        <f t="shared" si="1"/>
        <v>27</v>
      </c>
      <c r="Q10" s="448">
        <f>SUM(Q11:Q17)</f>
        <v>27</v>
      </c>
      <c r="R10" s="448"/>
      <c r="S10" s="449"/>
      <c r="T10" s="788"/>
      <c r="U10" s="908"/>
      <c r="V10" s="908"/>
      <c r="W10" s="908"/>
      <c r="X10" s="908"/>
      <c r="Y10" s="908"/>
      <c r="Z10" s="908"/>
      <c r="AA10" s="908"/>
      <c r="AB10" s="908"/>
      <c r="AC10" s="908"/>
      <c r="AD10" s="908"/>
      <c r="AE10" s="908"/>
      <c r="AF10" s="908"/>
      <c r="AG10" s="908"/>
    </row>
    <row r="11" spans="1:33" s="454" customFormat="1" ht="10.5" customHeight="1" x14ac:dyDescent="0.2">
      <c r="A11" s="451"/>
      <c r="B11" s="452"/>
      <c r="C11" s="879"/>
      <c r="D11" s="537" t="s">
        <v>240</v>
      </c>
      <c r="E11" s="932">
        <v>10</v>
      </c>
      <c r="F11" s="932">
        <v>5</v>
      </c>
      <c r="G11" s="932">
        <v>3</v>
      </c>
      <c r="H11" s="932">
        <v>1</v>
      </c>
      <c r="I11" s="932">
        <v>2</v>
      </c>
      <c r="J11" s="932">
        <v>12</v>
      </c>
      <c r="K11" s="932">
        <v>12</v>
      </c>
      <c r="L11" s="932">
        <v>14</v>
      </c>
      <c r="M11" s="932">
        <v>13</v>
      </c>
      <c r="N11" s="932">
        <v>8</v>
      </c>
      <c r="O11" s="932">
        <v>12</v>
      </c>
      <c r="P11" s="932">
        <v>6</v>
      </c>
      <c r="Q11" s="932">
        <v>6</v>
      </c>
      <c r="R11" s="490"/>
      <c r="S11" s="431"/>
      <c r="T11" s="804"/>
      <c r="U11" s="788"/>
      <c r="V11" s="881"/>
    </row>
    <row r="12" spans="1:33" s="454" customFormat="1" ht="10.5" customHeight="1" x14ac:dyDescent="0.2">
      <c r="A12" s="451"/>
      <c r="B12" s="452"/>
      <c r="C12" s="879"/>
      <c r="D12" s="537" t="s">
        <v>241</v>
      </c>
      <c r="E12" s="932">
        <v>2</v>
      </c>
      <c r="F12" s="932" t="s">
        <v>9</v>
      </c>
      <c r="G12" s="932" t="s">
        <v>9</v>
      </c>
      <c r="H12" s="932">
        <v>1</v>
      </c>
      <c r="I12" s="932" t="s">
        <v>9</v>
      </c>
      <c r="J12" s="932">
        <v>2</v>
      </c>
      <c r="K12" s="932">
        <v>1</v>
      </c>
      <c r="L12" s="932">
        <v>1</v>
      </c>
      <c r="M12" s="932">
        <v>7</v>
      </c>
      <c r="N12" s="932">
        <v>2</v>
      </c>
      <c r="O12" s="932">
        <v>5</v>
      </c>
      <c r="P12" s="932" t="s">
        <v>9</v>
      </c>
      <c r="Q12" s="932">
        <v>3</v>
      </c>
      <c r="R12" s="490"/>
      <c r="S12" s="431"/>
      <c r="U12" s="788"/>
      <c r="V12" s="881"/>
    </row>
    <row r="13" spans="1:33" s="893" customFormat="1" ht="10.5" customHeight="1" x14ac:dyDescent="0.2">
      <c r="A13" s="926"/>
      <c r="B13" s="927"/>
      <c r="C13" s="925"/>
      <c r="D13" s="537" t="s">
        <v>242</v>
      </c>
      <c r="E13" s="932">
        <v>9</v>
      </c>
      <c r="F13" s="932">
        <v>8</v>
      </c>
      <c r="G13" s="932">
        <v>3</v>
      </c>
      <c r="H13" s="932">
        <v>7</v>
      </c>
      <c r="I13" s="932" t="s">
        <v>9</v>
      </c>
      <c r="J13" s="932">
        <v>9</v>
      </c>
      <c r="K13" s="932">
        <v>8</v>
      </c>
      <c r="L13" s="932">
        <v>15</v>
      </c>
      <c r="M13" s="932">
        <v>7</v>
      </c>
      <c r="N13" s="932">
        <v>11</v>
      </c>
      <c r="O13" s="932">
        <v>6</v>
      </c>
      <c r="P13" s="932">
        <v>10</v>
      </c>
      <c r="Q13" s="932">
        <v>8</v>
      </c>
      <c r="R13" s="718"/>
      <c r="S13" s="928"/>
      <c r="T13" s="1442"/>
      <c r="U13" s="788"/>
      <c r="V13" s="929"/>
    </row>
    <row r="14" spans="1:33" s="454" customFormat="1" ht="12" customHeight="1" x14ac:dyDescent="0.2">
      <c r="A14" s="451"/>
      <c r="B14" s="452"/>
      <c r="C14" s="879"/>
      <c r="D14" s="537" t="s">
        <v>243</v>
      </c>
      <c r="E14" s="932" t="s">
        <v>9</v>
      </c>
      <c r="F14" s="932">
        <v>2</v>
      </c>
      <c r="G14" s="932" t="s">
        <v>9</v>
      </c>
      <c r="H14" s="932">
        <v>1</v>
      </c>
      <c r="I14" s="932" t="s">
        <v>9</v>
      </c>
      <c r="J14" s="932">
        <v>1</v>
      </c>
      <c r="K14" s="932" t="s">
        <v>9</v>
      </c>
      <c r="L14" s="932" t="s">
        <v>9</v>
      </c>
      <c r="M14" s="932" t="s">
        <v>9</v>
      </c>
      <c r="N14" s="932">
        <v>1</v>
      </c>
      <c r="O14" s="932">
        <v>4</v>
      </c>
      <c r="P14" s="932" t="s">
        <v>9</v>
      </c>
      <c r="Q14" s="932">
        <v>2</v>
      </c>
      <c r="R14" s="453"/>
      <c r="S14" s="431"/>
      <c r="U14" s="788"/>
    </row>
    <row r="15" spans="1:33" s="454" customFormat="1" ht="10.5" customHeight="1" x14ac:dyDescent="0.2">
      <c r="A15" s="451"/>
      <c r="B15" s="452"/>
      <c r="C15" s="879"/>
      <c r="D15" s="537" t="s">
        <v>493</v>
      </c>
      <c r="E15" s="932" t="s">
        <v>9</v>
      </c>
      <c r="F15" s="932" t="s">
        <v>9</v>
      </c>
      <c r="G15" s="932" t="s">
        <v>9</v>
      </c>
      <c r="H15" s="932" t="s">
        <v>9</v>
      </c>
      <c r="I15" s="932" t="s">
        <v>9</v>
      </c>
      <c r="J15" s="932">
        <v>1</v>
      </c>
      <c r="K15" s="932" t="s">
        <v>9</v>
      </c>
      <c r="L15" s="932" t="s">
        <v>9</v>
      </c>
      <c r="M15" s="932" t="s">
        <v>9</v>
      </c>
      <c r="N15" s="932" t="s">
        <v>9</v>
      </c>
      <c r="O15" s="932" t="s">
        <v>9</v>
      </c>
      <c r="P15" s="932" t="s">
        <v>9</v>
      </c>
      <c r="Q15" s="932" t="s">
        <v>9</v>
      </c>
      <c r="R15" s="453"/>
      <c r="S15" s="431"/>
      <c r="T15" s="804"/>
      <c r="U15" s="788"/>
    </row>
    <row r="16" spans="1:33" s="454" customFormat="1" ht="10.5" customHeight="1" x14ac:dyDescent="0.2">
      <c r="A16" s="451"/>
      <c r="B16" s="452"/>
      <c r="C16" s="879"/>
      <c r="D16" s="537" t="s">
        <v>245</v>
      </c>
      <c r="E16" s="932" t="s">
        <v>9</v>
      </c>
      <c r="F16" s="932" t="s">
        <v>9</v>
      </c>
      <c r="G16" s="932" t="s">
        <v>9</v>
      </c>
      <c r="H16" s="932" t="s">
        <v>9</v>
      </c>
      <c r="I16" s="932" t="s">
        <v>9</v>
      </c>
      <c r="J16" s="932" t="s">
        <v>9</v>
      </c>
      <c r="K16" s="932" t="s">
        <v>9</v>
      </c>
      <c r="L16" s="932" t="s">
        <v>9</v>
      </c>
      <c r="M16" s="932" t="s">
        <v>9</v>
      </c>
      <c r="N16" s="932">
        <v>1</v>
      </c>
      <c r="O16" s="932" t="s">
        <v>9</v>
      </c>
      <c r="P16" s="932" t="s">
        <v>9</v>
      </c>
      <c r="Q16" s="932" t="s">
        <v>9</v>
      </c>
      <c r="R16" s="453"/>
      <c r="S16" s="431"/>
      <c r="U16" s="788"/>
    </row>
    <row r="17" spans="1:21" s="454" customFormat="1" ht="12" customHeight="1" x14ac:dyDescent="0.2">
      <c r="A17" s="451"/>
      <c r="B17" s="452"/>
      <c r="C17" s="879"/>
      <c r="D17" s="455" t="s">
        <v>246</v>
      </c>
      <c r="E17" s="932">
        <v>15</v>
      </c>
      <c r="F17" s="932">
        <v>21</v>
      </c>
      <c r="G17" s="932">
        <v>4</v>
      </c>
      <c r="H17" s="932">
        <v>4</v>
      </c>
      <c r="I17" s="932">
        <v>1</v>
      </c>
      <c r="J17" s="932">
        <v>1</v>
      </c>
      <c r="K17" s="932">
        <v>6</v>
      </c>
      <c r="L17" s="932">
        <v>10</v>
      </c>
      <c r="M17" s="932">
        <v>12</v>
      </c>
      <c r="N17" s="932">
        <v>5</v>
      </c>
      <c r="O17" s="932">
        <v>6</v>
      </c>
      <c r="P17" s="932">
        <v>11</v>
      </c>
      <c r="Q17" s="932">
        <v>8</v>
      </c>
      <c r="R17" s="453"/>
      <c r="S17" s="431"/>
      <c r="T17" s="804"/>
      <c r="U17" s="788"/>
    </row>
    <row r="18" spans="1:21" s="450" customFormat="1" ht="14.25" customHeight="1" x14ac:dyDescent="0.2">
      <c r="A18" s="456"/>
      <c r="B18" s="457"/>
      <c r="C18" s="877" t="s">
        <v>294</v>
      </c>
      <c r="D18" s="458"/>
      <c r="E18" s="448">
        <v>13</v>
      </c>
      <c r="F18" s="448">
        <v>5</v>
      </c>
      <c r="G18" s="448">
        <v>6</v>
      </c>
      <c r="H18" s="448">
        <v>5</v>
      </c>
      <c r="I18" s="448">
        <v>2</v>
      </c>
      <c r="J18" s="448">
        <v>17</v>
      </c>
      <c r="K18" s="448">
        <v>13</v>
      </c>
      <c r="L18" s="448">
        <f>21-8</f>
        <v>13</v>
      </c>
      <c r="M18" s="448">
        <f>+M10-9</f>
        <v>30</v>
      </c>
      <c r="N18" s="448">
        <v>10</v>
      </c>
      <c r="O18" s="448">
        <v>15</v>
      </c>
      <c r="P18" s="448">
        <v>11</v>
      </c>
      <c r="Q18" s="448">
        <v>8</v>
      </c>
      <c r="R18" s="453"/>
      <c r="S18" s="431"/>
      <c r="T18" s="804"/>
    </row>
    <row r="19" spans="1:21" s="462" customFormat="1" ht="14.25" customHeight="1" x14ac:dyDescent="0.2">
      <c r="A19" s="459"/>
      <c r="B19" s="460"/>
      <c r="C19" s="877" t="s">
        <v>295</v>
      </c>
      <c r="D19" s="930"/>
      <c r="E19" s="461">
        <f t="shared" ref="E19:Q19" si="2">SUM(E22:E41)</f>
        <v>77143</v>
      </c>
      <c r="F19" s="461">
        <f t="shared" si="2"/>
        <v>16768</v>
      </c>
      <c r="G19" s="461">
        <f t="shared" si="2"/>
        <v>206</v>
      </c>
      <c r="H19" s="461">
        <f t="shared" si="2"/>
        <v>6973</v>
      </c>
      <c r="I19" s="461">
        <f t="shared" si="2"/>
        <v>14317</v>
      </c>
      <c r="J19" s="461">
        <f t="shared" si="2"/>
        <v>39593</v>
      </c>
      <c r="K19" s="461">
        <f t="shared" si="2"/>
        <v>38630</v>
      </c>
      <c r="L19" s="461">
        <f t="shared" si="2"/>
        <v>58659</v>
      </c>
      <c r="M19" s="461">
        <f t="shared" si="2"/>
        <v>53317</v>
      </c>
      <c r="N19" s="461">
        <f t="shared" si="2"/>
        <v>219060</v>
      </c>
      <c r="O19" s="461">
        <f t="shared" si="2"/>
        <v>87958</v>
      </c>
      <c r="P19" s="461">
        <f t="shared" si="2"/>
        <v>93774</v>
      </c>
      <c r="Q19" s="461">
        <f t="shared" si="2"/>
        <v>4240</v>
      </c>
      <c r="R19" s="453"/>
      <c r="S19" s="431"/>
      <c r="T19" s="804"/>
      <c r="U19" s="909"/>
    </row>
    <row r="20" spans="1:21" ht="9.75" customHeight="1" x14ac:dyDescent="0.2">
      <c r="A20" s="372"/>
      <c r="B20" s="435"/>
      <c r="C20" s="1627" t="s">
        <v>126</v>
      </c>
      <c r="D20" s="1627"/>
      <c r="E20" s="932" t="s">
        <v>9</v>
      </c>
      <c r="F20" s="932" t="s">
        <v>9</v>
      </c>
      <c r="G20" s="932" t="s">
        <v>9</v>
      </c>
      <c r="H20" s="932" t="s">
        <v>9</v>
      </c>
      <c r="I20" s="932" t="s">
        <v>9</v>
      </c>
      <c r="J20" s="932" t="s">
        <v>9</v>
      </c>
      <c r="K20" s="932" t="s">
        <v>9</v>
      </c>
      <c r="L20" s="932" t="s">
        <v>9</v>
      </c>
      <c r="M20" s="932" t="s">
        <v>9</v>
      </c>
      <c r="N20" s="932" t="s">
        <v>9</v>
      </c>
      <c r="O20" s="932" t="s">
        <v>9</v>
      </c>
      <c r="P20" s="932" t="s">
        <v>9</v>
      </c>
      <c r="Q20" s="932" t="s">
        <v>9</v>
      </c>
      <c r="R20" s="453"/>
      <c r="S20" s="431"/>
      <c r="T20" s="454"/>
      <c r="U20" s="909"/>
    </row>
    <row r="21" spans="1:21" ht="9.75" customHeight="1" x14ac:dyDescent="0.2">
      <c r="A21" s="372"/>
      <c r="B21" s="435"/>
      <c r="C21" s="1627" t="s">
        <v>125</v>
      </c>
      <c r="D21" s="1627"/>
      <c r="E21" s="932" t="s">
        <v>9</v>
      </c>
      <c r="F21" s="932" t="s">
        <v>9</v>
      </c>
      <c r="G21" s="932" t="s">
        <v>9</v>
      </c>
      <c r="H21" s="932" t="s">
        <v>9</v>
      </c>
      <c r="I21" s="932" t="s">
        <v>9</v>
      </c>
      <c r="J21" s="932" t="s">
        <v>9</v>
      </c>
      <c r="K21" s="932" t="s">
        <v>9</v>
      </c>
      <c r="L21" s="932" t="s">
        <v>9</v>
      </c>
      <c r="M21" s="932" t="s">
        <v>9</v>
      </c>
      <c r="N21" s="932" t="s">
        <v>9</v>
      </c>
      <c r="O21" s="932" t="s">
        <v>9</v>
      </c>
      <c r="P21" s="932" t="s">
        <v>9</v>
      </c>
      <c r="Q21" s="932" t="s">
        <v>9</v>
      </c>
      <c r="R21" s="490"/>
      <c r="S21" s="382"/>
      <c r="T21" s="428"/>
      <c r="U21" s="428"/>
    </row>
    <row r="22" spans="1:21" ht="9.75" customHeight="1" x14ac:dyDescent="0.2">
      <c r="A22" s="372"/>
      <c r="B22" s="435"/>
      <c r="C22" s="1627" t="s">
        <v>124</v>
      </c>
      <c r="D22" s="1627"/>
      <c r="E22" s="932">
        <v>5308</v>
      </c>
      <c r="F22" s="932" t="s">
        <v>9</v>
      </c>
      <c r="G22" s="932">
        <v>184</v>
      </c>
      <c r="H22" s="932">
        <v>4</v>
      </c>
      <c r="I22" s="1073" t="s">
        <v>9</v>
      </c>
      <c r="J22" s="932">
        <v>36545</v>
      </c>
      <c r="K22" s="932">
        <v>30619</v>
      </c>
      <c r="L22" s="932">
        <v>51938</v>
      </c>
      <c r="M22" s="932">
        <v>19123</v>
      </c>
      <c r="N22" s="932">
        <v>6452</v>
      </c>
      <c r="O22" s="932">
        <v>43732</v>
      </c>
      <c r="P22" s="932">
        <v>3355</v>
      </c>
      <c r="Q22" s="932">
        <v>831</v>
      </c>
      <c r="R22" s="490"/>
      <c r="S22" s="382"/>
      <c r="T22" s="1006"/>
    </row>
    <row r="23" spans="1:21" ht="9.75" customHeight="1" x14ac:dyDescent="0.2">
      <c r="A23" s="372"/>
      <c r="B23" s="435"/>
      <c r="C23" s="1627" t="s">
        <v>123</v>
      </c>
      <c r="D23" s="1627"/>
      <c r="E23" s="932" t="s">
        <v>9</v>
      </c>
      <c r="F23" s="932" t="s">
        <v>9</v>
      </c>
      <c r="G23" s="932" t="s">
        <v>9</v>
      </c>
      <c r="H23" s="932" t="s">
        <v>9</v>
      </c>
      <c r="I23" s="932" t="s">
        <v>9</v>
      </c>
      <c r="J23" s="932" t="s">
        <v>9</v>
      </c>
      <c r="K23" s="932" t="s">
        <v>9</v>
      </c>
      <c r="L23" s="932" t="s">
        <v>9</v>
      </c>
      <c r="M23" s="932" t="s">
        <v>9</v>
      </c>
      <c r="N23" s="932" t="s">
        <v>9</v>
      </c>
      <c r="O23" s="932" t="s">
        <v>9</v>
      </c>
      <c r="P23" s="932" t="s">
        <v>9</v>
      </c>
      <c r="Q23" s="932" t="s">
        <v>9</v>
      </c>
      <c r="R23" s="490"/>
      <c r="S23" s="382"/>
      <c r="T23" s="428"/>
      <c r="U23" s="428"/>
    </row>
    <row r="24" spans="1:21" ht="9.75" customHeight="1" x14ac:dyDescent="0.2">
      <c r="A24" s="372"/>
      <c r="B24" s="435"/>
      <c r="C24" s="1627" t="s">
        <v>122</v>
      </c>
      <c r="D24" s="1627"/>
      <c r="E24" s="932" t="s">
        <v>9</v>
      </c>
      <c r="F24" s="932">
        <v>321</v>
      </c>
      <c r="G24" s="932" t="s">
        <v>9</v>
      </c>
      <c r="H24" s="932" t="s">
        <v>9</v>
      </c>
      <c r="I24" s="932" t="s">
        <v>9</v>
      </c>
      <c r="J24" s="932">
        <v>344</v>
      </c>
      <c r="K24" s="932" t="s">
        <v>9</v>
      </c>
      <c r="L24" s="932">
        <v>34</v>
      </c>
      <c r="M24" s="932" t="s">
        <v>9</v>
      </c>
      <c r="N24" s="932" t="s">
        <v>9</v>
      </c>
      <c r="O24" s="932" t="s">
        <v>9</v>
      </c>
      <c r="P24" s="932" t="s">
        <v>9</v>
      </c>
      <c r="Q24" s="932" t="s">
        <v>9</v>
      </c>
      <c r="R24" s="490"/>
      <c r="S24" s="382"/>
    </row>
    <row r="25" spans="1:21" ht="9.75" customHeight="1" x14ac:dyDescent="0.2">
      <c r="A25" s="372"/>
      <c r="B25" s="435"/>
      <c r="C25" s="1627" t="s">
        <v>121</v>
      </c>
      <c r="D25" s="1627"/>
      <c r="E25" s="932" t="s">
        <v>9</v>
      </c>
      <c r="F25" s="932" t="s">
        <v>9</v>
      </c>
      <c r="G25" s="932" t="s">
        <v>9</v>
      </c>
      <c r="H25" s="932" t="s">
        <v>9</v>
      </c>
      <c r="I25" s="932" t="s">
        <v>9</v>
      </c>
      <c r="J25" s="932" t="s">
        <v>9</v>
      </c>
      <c r="K25" s="932" t="s">
        <v>9</v>
      </c>
      <c r="L25" s="932" t="s">
        <v>9</v>
      </c>
      <c r="M25" s="932" t="s">
        <v>9</v>
      </c>
      <c r="N25" s="932">
        <v>101988</v>
      </c>
      <c r="O25" s="932" t="s">
        <v>9</v>
      </c>
      <c r="P25" s="932" t="s">
        <v>9</v>
      </c>
      <c r="Q25" s="932" t="s">
        <v>9</v>
      </c>
      <c r="R25" s="490"/>
      <c r="S25" s="382"/>
      <c r="T25" s="428"/>
    </row>
    <row r="26" spans="1:21" ht="9.75" customHeight="1" x14ac:dyDescent="0.2">
      <c r="A26" s="372"/>
      <c r="B26" s="435"/>
      <c r="C26" s="1627" t="s">
        <v>120</v>
      </c>
      <c r="D26" s="1627"/>
      <c r="E26" s="932">
        <v>41</v>
      </c>
      <c r="F26" s="932">
        <v>1814</v>
      </c>
      <c r="G26" s="932" t="s">
        <v>9</v>
      </c>
      <c r="H26" s="932" t="s">
        <v>9</v>
      </c>
      <c r="I26" s="932">
        <v>14317</v>
      </c>
      <c r="J26" s="932">
        <v>1705</v>
      </c>
      <c r="K26" s="932">
        <v>7488</v>
      </c>
      <c r="L26" s="932">
        <v>4442</v>
      </c>
      <c r="M26" s="932">
        <v>6673</v>
      </c>
      <c r="N26" s="932">
        <v>4125</v>
      </c>
      <c r="O26" s="932">
        <v>3787</v>
      </c>
      <c r="P26" s="932" t="s">
        <v>9</v>
      </c>
      <c r="Q26" s="932">
        <v>3340</v>
      </c>
      <c r="R26" s="490"/>
      <c r="S26" s="382"/>
      <c r="T26" s="428"/>
      <c r="U26" s="428"/>
    </row>
    <row r="27" spans="1:21" ht="9.75" customHeight="1" x14ac:dyDescent="0.2">
      <c r="A27" s="372"/>
      <c r="B27" s="435"/>
      <c r="C27" s="1627" t="s">
        <v>119</v>
      </c>
      <c r="D27" s="1627"/>
      <c r="E27" s="932">
        <v>51</v>
      </c>
      <c r="F27" s="932" t="s">
        <v>9</v>
      </c>
      <c r="G27" s="932" t="s">
        <v>9</v>
      </c>
      <c r="H27" s="932">
        <v>1169</v>
      </c>
      <c r="I27" s="932" t="s">
        <v>9</v>
      </c>
      <c r="J27" s="932">
        <v>95</v>
      </c>
      <c r="K27" s="932">
        <v>507</v>
      </c>
      <c r="L27" s="932">
        <v>220</v>
      </c>
      <c r="M27" s="932">
        <v>5858</v>
      </c>
      <c r="N27" s="932">
        <v>11081</v>
      </c>
      <c r="O27" s="932">
        <v>1822</v>
      </c>
      <c r="P27" s="932">
        <v>91</v>
      </c>
      <c r="Q27" s="932">
        <v>69</v>
      </c>
      <c r="R27" s="490"/>
      <c r="S27" s="382"/>
    </row>
    <row r="28" spans="1:21" ht="9.75" customHeight="1" x14ac:dyDescent="0.2">
      <c r="A28" s="372"/>
      <c r="B28" s="435"/>
      <c r="C28" s="1627" t="s">
        <v>118</v>
      </c>
      <c r="D28" s="1627"/>
      <c r="E28" s="932" t="s">
        <v>9</v>
      </c>
      <c r="F28" s="932" t="s">
        <v>9</v>
      </c>
      <c r="G28" s="932" t="s">
        <v>9</v>
      </c>
      <c r="H28" s="932" t="s">
        <v>9</v>
      </c>
      <c r="I28" s="932" t="s">
        <v>9</v>
      </c>
      <c r="J28" s="932" t="s">
        <v>9</v>
      </c>
      <c r="K28" s="932" t="s">
        <v>9</v>
      </c>
      <c r="L28" s="932" t="s">
        <v>9</v>
      </c>
      <c r="M28" s="932">
        <v>26</v>
      </c>
      <c r="N28" s="932">
        <v>64</v>
      </c>
      <c r="O28" s="932">
        <v>29983</v>
      </c>
      <c r="P28" s="932">
        <v>29047</v>
      </c>
      <c r="Q28" s="932" t="s">
        <v>9</v>
      </c>
      <c r="R28" s="490"/>
      <c r="S28" s="382"/>
    </row>
    <row r="29" spans="1:21" ht="9.75" customHeight="1" x14ac:dyDescent="0.2">
      <c r="A29" s="372"/>
      <c r="B29" s="435"/>
      <c r="C29" s="1627" t="s">
        <v>117</v>
      </c>
      <c r="D29" s="1627"/>
      <c r="E29" s="932" t="s">
        <v>9</v>
      </c>
      <c r="F29" s="932" t="s">
        <v>9</v>
      </c>
      <c r="G29" s="932" t="s">
        <v>9</v>
      </c>
      <c r="H29" s="932" t="s">
        <v>9</v>
      </c>
      <c r="I29" s="932" t="s">
        <v>9</v>
      </c>
      <c r="J29" s="932" t="s">
        <v>9</v>
      </c>
      <c r="K29" s="932" t="s">
        <v>9</v>
      </c>
      <c r="L29" s="932" t="s">
        <v>9</v>
      </c>
      <c r="M29" s="932" t="s">
        <v>9</v>
      </c>
      <c r="N29" s="932" t="s">
        <v>9</v>
      </c>
      <c r="O29" s="932">
        <v>8634</v>
      </c>
      <c r="P29" s="932" t="s">
        <v>9</v>
      </c>
      <c r="Q29" s="932" t="s">
        <v>9</v>
      </c>
      <c r="R29" s="490"/>
      <c r="S29" s="382"/>
    </row>
    <row r="30" spans="1:21" ht="9.75" customHeight="1" x14ac:dyDescent="0.2">
      <c r="A30" s="372"/>
      <c r="B30" s="435"/>
      <c r="C30" s="1627" t="s">
        <v>116</v>
      </c>
      <c r="D30" s="1627"/>
      <c r="E30" s="932" t="s">
        <v>9</v>
      </c>
      <c r="F30" s="932" t="s">
        <v>9</v>
      </c>
      <c r="G30" s="932">
        <v>22</v>
      </c>
      <c r="H30" s="932">
        <v>5800</v>
      </c>
      <c r="I30" s="932" t="s">
        <v>9</v>
      </c>
      <c r="J30" s="932" t="s">
        <v>9</v>
      </c>
      <c r="K30" s="932" t="s">
        <v>9</v>
      </c>
      <c r="L30" s="932" t="s">
        <v>9</v>
      </c>
      <c r="M30" s="932" t="s">
        <v>9</v>
      </c>
      <c r="N30" s="932" t="s">
        <v>9</v>
      </c>
      <c r="O30" s="932" t="s">
        <v>9</v>
      </c>
      <c r="P30" s="932" t="s">
        <v>9</v>
      </c>
      <c r="Q30" s="932" t="s">
        <v>9</v>
      </c>
      <c r="R30" s="490"/>
      <c r="S30" s="382"/>
    </row>
    <row r="31" spans="1:21" ht="9.75" customHeight="1" x14ac:dyDescent="0.2">
      <c r="A31" s="372"/>
      <c r="B31" s="435"/>
      <c r="C31" s="1632" t="s">
        <v>427</v>
      </c>
      <c r="D31" s="1632"/>
      <c r="E31" s="932" t="s">
        <v>9</v>
      </c>
      <c r="F31" s="932" t="s">
        <v>9</v>
      </c>
      <c r="G31" s="932" t="s">
        <v>9</v>
      </c>
      <c r="H31" s="932" t="s">
        <v>9</v>
      </c>
      <c r="I31" s="932" t="s">
        <v>9</v>
      </c>
      <c r="J31" s="932" t="s">
        <v>9</v>
      </c>
      <c r="K31" s="932" t="s">
        <v>9</v>
      </c>
      <c r="L31" s="932" t="s">
        <v>9</v>
      </c>
      <c r="M31" s="932" t="s">
        <v>9</v>
      </c>
      <c r="N31" s="932" t="s">
        <v>9</v>
      </c>
      <c r="O31" s="932" t="s">
        <v>9</v>
      </c>
      <c r="P31" s="932" t="s">
        <v>9</v>
      </c>
      <c r="Q31" s="932" t="s">
        <v>9</v>
      </c>
      <c r="R31" s="463"/>
      <c r="S31" s="382"/>
    </row>
    <row r="32" spans="1:21" ht="9.75" customHeight="1" x14ac:dyDescent="0.2">
      <c r="A32" s="372"/>
      <c r="B32" s="435"/>
      <c r="C32" s="1627" t="s">
        <v>115</v>
      </c>
      <c r="D32" s="1627"/>
      <c r="E32" s="932" t="s">
        <v>9</v>
      </c>
      <c r="F32" s="932" t="s">
        <v>9</v>
      </c>
      <c r="G32" s="932" t="s">
        <v>9</v>
      </c>
      <c r="H32" s="932" t="s">
        <v>9</v>
      </c>
      <c r="I32" s="932" t="s">
        <v>9</v>
      </c>
      <c r="J32" s="932" t="s">
        <v>9</v>
      </c>
      <c r="K32" s="932" t="s">
        <v>9</v>
      </c>
      <c r="L32" s="932">
        <v>1493</v>
      </c>
      <c r="M32" s="932" t="s">
        <v>9</v>
      </c>
      <c r="N32" s="932" t="s">
        <v>9</v>
      </c>
      <c r="O32" s="932" t="s">
        <v>9</v>
      </c>
      <c r="P32" s="932" t="s">
        <v>9</v>
      </c>
      <c r="Q32" s="932" t="s">
        <v>9</v>
      </c>
      <c r="R32" s="463"/>
      <c r="S32" s="382"/>
    </row>
    <row r="33" spans="1:22" ht="9.75" customHeight="1" x14ac:dyDescent="0.2">
      <c r="A33" s="372"/>
      <c r="B33" s="435"/>
      <c r="C33" s="1627" t="s">
        <v>114</v>
      </c>
      <c r="D33" s="1627"/>
      <c r="E33" s="932">
        <v>19115</v>
      </c>
      <c r="F33" s="932">
        <v>6461</v>
      </c>
      <c r="G33" s="932" t="s">
        <v>9</v>
      </c>
      <c r="H33" s="932" t="s">
        <v>9</v>
      </c>
      <c r="I33" s="932" t="s">
        <v>9</v>
      </c>
      <c r="J33" s="932" t="s">
        <v>9</v>
      </c>
      <c r="K33" s="932" t="s">
        <v>9</v>
      </c>
      <c r="L33" s="932">
        <v>322</v>
      </c>
      <c r="M33" s="932" t="s">
        <v>9</v>
      </c>
      <c r="N33" s="932" t="s">
        <v>9</v>
      </c>
      <c r="O33" s="932" t="s">
        <v>9</v>
      </c>
      <c r="P33" s="932" t="s">
        <v>9</v>
      </c>
      <c r="Q33" s="932" t="s">
        <v>9</v>
      </c>
      <c r="R33" s="463"/>
      <c r="S33" s="382"/>
    </row>
    <row r="34" spans="1:22" ht="9.75" customHeight="1" x14ac:dyDescent="0.2">
      <c r="A34" s="372">
        <v>4661</v>
      </c>
      <c r="B34" s="435"/>
      <c r="C34" s="1630" t="s">
        <v>113</v>
      </c>
      <c r="D34" s="1630"/>
      <c r="E34" s="932" t="s">
        <v>9</v>
      </c>
      <c r="F34" s="932" t="s">
        <v>9</v>
      </c>
      <c r="G34" s="932" t="s">
        <v>9</v>
      </c>
      <c r="H34" s="932" t="s">
        <v>9</v>
      </c>
      <c r="I34" s="932" t="s">
        <v>9</v>
      </c>
      <c r="J34" s="932" t="s">
        <v>9</v>
      </c>
      <c r="K34" s="932" t="s">
        <v>9</v>
      </c>
      <c r="L34" s="932" t="s">
        <v>9</v>
      </c>
      <c r="M34" s="932" t="s">
        <v>9</v>
      </c>
      <c r="N34" s="932" t="s">
        <v>9</v>
      </c>
      <c r="O34" s="932" t="s">
        <v>9</v>
      </c>
      <c r="P34" s="932" t="s">
        <v>9</v>
      </c>
      <c r="Q34" s="932" t="s">
        <v>9</v>
      </c>
      <c r="R34" s="463"/>
      <c r="S34" s="382"/>
    </row>
    <row r="35" spans="1:22" ht="9.75" customHeight="1" x14ac:dyDescent="0.2">
      <c r="A35" s="372"/>
      <c r="B35" s="435"/>
      <c r="C35" s="1627" t="s">
        <v>112</v>
      </c>
      <c r="D35" s="1627"/>
      <c r="E35" s="932" t="s">
        <v>9</v>
      </c>
      <c r="F35" s="932" t="s">
        <v>9</v>
      </c>
      <c r="G35" s="932" t="s">
        <v>9</v>
      </c>
      <c r="H35" s="932" t="s">
        <v>9</v>
      </c>
      <c r="I35" s="932" t="s">
        <v>9</v>
      </c>
      <c r="J35" s="932" t="s">
        <v>9</v>
      </c>
      <c r="K35" s="932">
        <v>16</v>
      </c>
      <c r="L35" s="932">
        <v>88</v>
      </c>
      <c r="M35" s="932" t="s">
        <v>9</v>
      </c>
      <c r="N35" s="932" t="s">
        <v>9</v>
      </c>
      <c r="O35" s="932" t="s">
        <v>9</v>
      </c>
      <c r="P35" s="932" t="s">
        <v>9</v>
      </c>
      <c r="Q35" s="932" t="s">
        <v>9</v>
      </c>
      <c r="R35" s="463"/>
      <c r="S35" s="382"/>
    </row>
    <row r="36" spans="1:22" ht="9.75" customHeight="1" x14ac:dyDescent="0.2">
      <c r="A36" s="372"/>
      <c r="B36" s="435"/>
      <c r="C36" s="1627" t="s">
        <v>111</v>
      </c>
      <c r="D36" s="1627"/>
      <c r="E36" s="932">
        <v>52628</v>
      </c>
      <c r="F36" s="932">
        <v>7726</v>
      </c>
      <c r="G36" s="932" t="s">
        <v>9</v>
      </c>
      <c r="H36" s="932" t="s">
        <v>9</v>
      </c>
      <c r="I36" s="932" t="s">
        <v>9</v>
      </c>
      <c r="J36" s="932">
        <v>904</v>
      </c>
      <c r="K36" s="932" t="s">
        <v>9</v>
      </c>
      <c r="L36" s="932" t="s">
        <v>9</v>
      </c>
      <c r="M36" s="932">
        <v>21637</v>
      </c>
      <c r="N36" s="932">
        <v>1693</v>
      </c>
      <c r="O36" s="932" t="s">
        <v>9</v>
      </c>
      <c r="P36" s="932">
        <v>61281</v>
      </c>
      <c r="Q36" s="932" t="s">
        <v>9</v>
      </c>
      <c r="R36" s="463"/>
      <c r="S36" s="382"/>
    </row>
    <row r="37" spans="1:22" ht="9.75" customHeight="1" x14ac:dyDescent="0.2">
      <c r="A37" s="372"/>
      <c r="B37" s="435"/>
      <c r="C37" s="1627" t="s">
        <v>282</v>
      </c>
      <c r="D37" s="1627"/>
      <c r="E37" s="932" t="s">
        <v>9</v>
      </c>
      <c r="F37" s="932" t="s">
        <v>9</v>
      </c>
      <c r="G37" s="932" t="s">
        <v>9</v>
      </c>
      <c r="H37" s="932" t="s">
        <v>9</v>
      </c>
      <c r="I37" s="932" t="s">
        <v>9</v>
      </c>
      <c r="J37" s="932" t="s">
        <v>9</v>
      </c>
      <c r="K37" s="932" t="s">
        <v>9</v>
      </c>
      <c r="L37" s="932">
        <v>122</v>
      </c>
      <c r="M37" s="932" t="s">
        <v>9</v>
      </c>
      <c r="N37" s="932" t="s">
        <v>9</v>
      </c>
      <c r="O37" s="932" t="s">
        <v>9</v>
      </c>
      <c r="P37" s="932" t="s">
        <v>9</v>
      </c>
      <c r="Q37" s="932" t="s">
        <v>9</v>
      </c>
      <c r="R37" s="490"/>
      <c r="S37" s="382"/>
    </row>
    <row r="38" spans="1:22" ht="9.75" customHeight="1" x14ac:dyDescent="0.2">
      <c r="A38" s="372"/>
      <c r="B38" s="435"/>
      <c r="C38" s="1627" t="s">
        <v>110</v>
      </c>
      <c r="D38" s="1627"/>
      <c r="E38" s="932" t="s">
        <v>9</v>
      </c>
      <c r="F38" s="932">
        <v>446</v>
      </c>
      <c r="G38" s="932" t="s">
        <v>9</v>
      </c>
      <c r="H38" s="932" t="s">
        <v>9</v>
      </c>
      <c r="I38" s="932" t="s">
        <v>9</v>
      </c>
      <c r="J38" s="932" t="s">
        <v>9</v>
      </c>
      <c r="K38" s="932" t="s">
        <v>9</v>
      </c>
      <c r="L38" s="932" t="s">
        <v>9</v>
      </c>
      <c r="M38" s="932" t="s">
        <v>9</v>
      </c>
      <c r="N38" s="932" t="s">
        <v>9</v>
      </c>
      <c r="O38" s="932" t="s">
        <v>9</v>
      </c>
      <c r="P38" s="932" t="s">
        <v>9</v>
      </c>
      <c r="Q38" s="932" t="s">
        <v>9</v>
      </c>
      <c r="R38" s="490"/>
      <c r="S38" s="382"/>
    </row>
    <row r="39" spans="1:22" ht="9.75" customHeight="1" x14ac:dyDescent="0.2">
      <c r="A39" s="372"/>
      <c r="B39" s="435"/>
      <c r="C39" s="1627" t="s">
        <v>109</v>
      </c>
      <c r="D39" s="1627"/>
      <c r="E39" s="932" t="s">
        <v>9</v>
      </c>
      <c r="F39" s="932" t="s">
        <v>9</v>
      </c>
      <c r="G39" s="932" t="s">
        <v>9</v>
      </c>
      <c r="H39" s="932" t="s">
        <v>9</v>
      </c>
      <c r="I39" s="932" t="s">
        <v>9</v>
      </c>
      <c r="J39" s="932" t="s">
        <v>9</v>
      </c>
      <c r="K39" s="932" t="s">
        <v>9</v>
      </c>
      <c r="L39" s="932" t="s">
        <v>9</v>
      </c>
      <c r="M39" s="932" t="s">
        <v>9</v>
      </c>
      <c r="N39" s="932" t="s">
        <v>9</v>
      </c>
      <c r="O39" s="932" t="s">
        <v>9</v>
      </c>
      <c r="P39" s="932" t="s">
        <v>9</v>
      </c>
      <c r="Q39" s="932" t="s">
        <v>9</v>
      </c>
      <c r="R39" s="490"/>
      <c r="S39" s="382"/>
    </row>
    <row r="40" spans="1:22" s="454" customFormat="1" ht="9.75" customHeight="1" x14ac:dyDescent="0.2">
      <c r="A40" s="451"/>
      <c r="B40" s="452"/>
      <c r="C40" s="1627" t="s">
        <v>108</v>
      </c>
      <c r="D40" s="1627"/>
      <c r="E40" s="932" t="s">
        <v>9</v>
      </c>
      <c r="F40" s="932" t="s">
        <v>9</v>
      </c>
      <c r="G40" s="932" t="s">
        <v>9</v>
      </c>
      <c r="H40" s="932" t="s">
        <v>9</v>
      </c>
      <c r="I40" s="932" t="s">
        <v>9</v>
      </c>
      <c r="J40" s="932" t="s">
        <v>9</v>
      </c>
      <c r="K40" s="932" t="s">
        <v>9</v>
      </c>
      <c r="L40" s="932" t="s">
        <v>9</v>
      </c>
      <c r="M40" s="932" t="s">
        <v>9</v>
      </c>
      <c r="N40" s="932" t="s">
        <v>9</v>
      </c>
      <c r="O40" s="932" t="s">
        <v>9</v>
      </c>
      <c r="P40" s="932" t="s">
        <v>9</v>
      </c>
      <c r="Q40" s="932" t="s">
        <v>9</v>
      </c>
      <c r="R40" s="490"/>
      <c r="S40" s="431"/>
    </row>
    <row r="41" spans="1:22" s="454" customFormat="1" ht="9.75" customHeight="1" x14ac:dyDescent="0.2">
      <c r="A41" s="451"/>
      <c r="B41" s="452"/>
      <c r="C41" s="1646" t="s">
        <v>107</v>
      </c>
      <c r="D41" s="1646"/>
      <c r="E41" s="932" t="s">
        <v>9</v>
      </c>
      <c r="F41" s="932" t="s">
        <v>9</v>
      </c>
      <c r="G41" s="932" t="s">
        <v>9</v>
      </c>
      <c r="H41" s="932" t="s">
        <v>9</v>
      </c>
      <c r="I41" s="932" t="s">
        <v>9</v>
      </c>
      <c r="J41" s="932" t="s">
        <v>9</v>
      </c>
      <c r="K41" s="932" t="s">
        <v>9</v>
      </c>
      <c r="L41" s="932" t="s">
        <v>9</v>
      </c>
      <c r="M41" s="932" t="s">
        <v>9</v>
      </c>
      <c r="N41" s="932">
        <v>93657</v>
      </c>
      <c r="O41" s="932" t="s">
        <v>9</v>
      </c>
      <c r="P41" s="932" t="s">
        <v>9</v>
      </c>
      <c r="Q41" s="932" t="s">
        <v>9</v>
      </c>
      <c r="R41" s="490"/>
      <c r="S41" s="431"/>
    </row>
    <row r="42" spans="1:22" s="386" customFormat="1" ht="30" customHeight="1" x14ac:dyDescent="0.2">
      <c r="A42" s="384"/>
      <c r="B42" s="534"/>
      <c r="C42" s="1647" t="s">
        <v>473</v>
      </c>
      <c r="D42" s="1647"/>
      <c r="E42" s="1647"/>
      <c r="F42" s="1647"/>
      <c r="G42" s="1647"/>
      <c r="H42" s="1647"/>
      <c r="I42" s="1647"/>
      <c r="J42" s="1647"/>
      <c r="K42" s="1647"/>
      <c r="L42" s="1647"/>
      <c r="M42" s="1647"/>
      <c r="N42" s="1647"/>
      <c r="O42" s="1647"/>
      <c r="P42" s="1647"/>
      <c r="Q42" s="1647"/>
      <c r="R42" s="588"/>
      <c r="S42" s="385"/>
    </row>
    <row r="43" spans="1:22" ht="13.5" customHeight="1" x14ac:dyDescent="0.2">
      <c r="A43" s="372"/>
      <c r="B43" s="435"/>
      <c r="C43" s="1637" t="s">
        <v>177</v>
      </c>
      <c r="D43" s="1638"/>
      <c r="E43" s="1638"/>
      <c r="F43" s="1638"/>
      <c r="G43" s="1638"/>
      <c r="H43" s="1638"/>
      <c r="I43" s="1638"/>
      <c r="J43" s="1638"/>
      <c r="K43" s="1638"/>
      <c r="L43" s="1638"/>
      <c r="M43" s="1638"/>
      <c r="N43" s="1638"/>
      <c r="O43" s="1638"/>
      <c r="P43" s="1638"/>
      <c r="Q43" s="1639"/>
      <c r="R43" s="382"/>
      <c r="S43" s="382"/>
    </row>
    <row r="44" spans="1:22" s="478" customFormat="1" ht="2.25" customHeight="1" x14ac:dyDescent="0.2">
      <c r="A44" s="475"/>
      <c r="B44" s="476"/>
      <c r="C44" s="1628" t="s">
        <v>78</v>
      </c>
      <c r="D44" s="1628"/>
      <c r="E44" s="801"/>
      <c r="F44" s="801"/>
      <c r="G44" s="801"/>
      <c r="H44" s="801"/>
      <c r="I44" s="801"/>
      <c r="J44" s="801"/>
      <c r="K44" s="801"/>
      <c r="L44" s="801"/>
      <c r="M44" s="801"/>
      <c r="N44" s="801"/>
      <c r="O44" s="801"/>
      <c r="P44" s="801"/>
      <c r="Q44" s="801"/>
      <c r="R44" s="412"/>
      <c r="S44" s="412"/>
    </row>
    <row r="45" spans="1:22" ht="11.25" customHeight="1" x14ac:dyDescent="0.2">
      <c r="A45" s="372"/>
      <c r="B45" s="435"/>
      <c r="C45" s="1629"/>
      <c r="D45" s="1629"/>
      <c r="E45" s="748">
        <v>2005</v>
      </c>
      <c r="F45" s="885">
        <v>2006</v>
      </c>
      <c r="G45" s="885">
        <v>2007</v>
      </c>
      <c r="H45" s="748">
        <v>2008</v>
      </c>
      <c r="I45" s="885">
        <v>2009</v>
      </c>
      <c r="J45" s="885">
        <v>2010</v>
      </c>
      <c r="K45" s="748">
        <v>2011</v>
      </c>
      <c r="L45" s="885">
        <v>2012</v>
      </c>
      <c r="M45" s="885">
        <v>2013</v>
      </c>
      <c r="N45" s="748">
        <v>2014</v>
      </c>
      <c r="O45" s="885">
        <v>2015</v>
      </c>
      <c r="P45" s="885">
        <v>2016</v>
      </c>
      <c r="Q45" s="748">
        <v>2017</v>
      </c>
      <c r="R45" s="490"/>
      <c r="S45" s="382"/>
      <c r="T45" s="893"/>
      <c r="U45" s="893"/>
      <c r="V45" s="893"/>
    </row>
    <row r="46" spans="1:22" s="890" customFormat="1" ht="11.25" customHeight="1" x14ac:dyDescent="0.2">
      <c r="A46" s="886"/>
      <c r="B46" s="887"/>
      <c r="C46" s="1631" t="s">
        <v>68</v>
      </c>
      <c r="D46" s="1631"/>
      <c r="E46" s="891">
        <v>334</v>
      </c>
      <c r="F46" s="891">
        <v>396</v>
      </c>
      <c r="G46" s="891">
        <v>343</v>
      </c>
      <c r="H46" s="891">
        <v>441</v>
      </c>
      <c r="I46" s="891">
        <v>361</v>
      </c>
      <c r="J46" s="891">
        <v>352</v>
      </c>
      <c r="K46" s="891">
        <v>200</v>
      </c>
      <c r="L46" s="891">
        <v>107</v>
      </c>
      <c r="M46" s="891">
        <v>106</v>
      </c>
      <c r="N46" s="891">
        <v>174</v>
      </c>
      <c r="O46" s="891">
        <v>182</v>
      </c>
      <c r="P46" s="891">
        <v>210</v>
      </c>
      <c r="Q46" s="891">
        <v>310</v>
      </c>
      <c r="R46" s="888"/>
      <c r="S46" s="889"/>
      <c r="T46" s="893"/>
      <c r="U46" s="893"/>
      <c r="V46" s="893"/>
    </row>
    <row r="47" spans="1:22" s="890" customFormat="1" ht="11.25" customHeight="1" x14ac:dyDescent="0.2">
      <c r="A47" s="886"/>
      <c r="B47" s="887"/>
      <c r="C47" s="1654" t="s">
        <v>402</v>
      </c>
      <c r="D47" s="1631"/>
      <c r="E47" s="891">
        <v>277</v>
      </c>
      <c r="F47" s="891">
        <v>258</v>
      </c>
      <c r="G47" s="891">
        <v>268</v>
      </c>
      <c r="H47" s="891">
        <v>304</v>
      </c>
      <c r="I47" s="891">
        <v>258</v>
      </c>
      <c r="J47" s="891">
        <v>234</v>
      </c>
      <c r="K47" s="891">
        <v>182</v>
      </c>
      <c r="L47" s="891">
        <v>93</v>
      </c>
      <c r="M47" s="891">
        <v>97</v>
      </c>
      <c r="N47" s="891">
        <v>161</v>
      </c>
      <c r="O47" s="891">
        <v>145</v>
      </c>
      <c r="P47" s="891">
        <v>175</v>
      </c>
      <c r="Q47" s="891">
        <v>226</v>
      </c>
      <c r="R47" s="888"/>
      <c r="S47" s="889"/>
      <c r="T47" s="893"/>
      <c r="U47" s="893"/>
      <c r="V47" s="893"/>
    </row>
    <row r="48" spans="1:22" s="454" customFormat="1" ht="10.5" customHeight="1" x14ac:dyDescent="0.2">
      <c r="A48" s="451"/>
      <c r="B48" s="452"/>
      <c r="C48" s="884"/>
      <c r="D48" s="537" t="s">
        <v>240</v>
      </c>
      <c r="E48" s="932">
        <v>151</v>
      </c>
      <c r="F48" s="932">
        <v>153</v>
      </c>
      <c r="G48" s="932">
        <v>160</v>
      </c>
      <c r="H48" s="932">
        <v>172</v>
      </c>
      <c r="I48" s="932">
        <v>142</v>
      </c>
      <c r="J48" s="932">
        <v>141</v>
      </c>
      <c r="K48" s="932">
        <v>93</v>
      </c>
      <c r="L48" s="932">
        <v>36</v>
      </c>
      <c r="M48" s="932">
        <v>27</v>
      </c>
      <c r="N48" s="932">
        <v>49</v>
      </c>
      <c r="O48" s="932">
        <v>65</v>
      </c>
      <c r="P48" s="932">
        <v>69</v>
      </c>
      <c r="Q48" s="932">
        <v>91</v>
      </c>
      <c r="R48" s="490"/>
      <c r="S48" s="431"/>
      <c r="T48" s="893"/>
      <c r="U48" s="893"/>
      <c r="V48" s="893"/>
    </row>
    <row r="49" spans="1:22" s="454" customFormat="1" ht="10.5" customHeight="1" x14ac:dyDescent="0.2">
      <c r="A49" s="451"/>
      <c r="B49" s="452"/>
      <c r="C49" s="884"/>
      <c r="D49" s="537" t="s">
        <v>241</v>
      </c>
      <c r="E49" s="932">
        <v>28</v>
      </c>
      <c r="F49" s="932">
        <v>26</v>
      </c>
      <c r="G49" s="932">
        <v>27</v>
      </c>
      <c r="H49" s="932">
        <v>27</v>
      </c>
      <c r="I49" s="932">
        <v>22</v>
      </c>
      <c r="J49" s="932">
        <v>25</v>
      </c>
      <c r="K49" s="932">
        <v>22</v>
      </c>
      <c r="L49" s="932">
        <v>9</v>
      </c>
      <c r="M49" s="932">
        <v>18</v>
      </c>
      <c r="N49" s="932">
        <v>23</v>
      </c>
      <c r="O49" s="932">
        <v>20</v>
      </c>
      <c r="P49" s="932">
        <v>19</v>
      </c>
      <c r="Q49" s="932">
        <v>21</v>
      </c>
      <c r="R49" s="490"/>
      <c r="S49" s="431"/>
      <c r="T49" s="893"/>
      <c r="U49" s="893"/>
      <c r="V49" s="893"/>
    </row>
    <row r="50" spans="1:22" s="454" customFormat="1" ht="10.5" customHeight="1" x14ac:dyDescent="0.2">
      <c r="A50" s="451"/>
      <c r="B50" s="452"/>
      <c r="C50" s="884"/>
      <c r="D50" s="1004" t="s">
        <v>242</v>
      </c>
      <c r="E50" s="932">
        <v>73</v>
      </c>
      <c r="F50" s="932">
        <v>65</v>
      </c>
      <c r="G50" s="932">
        <v>64</v>
      </c>
      <c r="H50" s="932">
        <v>97</v>
      </c>
      <c r="I50" s="932">
        <v>87</v>
      </c>
      <c r="J50" s="932">
        <v>64</v>
      </c>
      <c r="K50" s="932">
        <v>55</v>
      </c>
      <c r="L50" s="932">
        <v>40</v>
      </c>
      <c r="M50" s="932">
        <v>49</v>
      </c>
      <c r="N50" s="932">
        <v>80</v>
      </c>
      <c r="O50" s="932">
        <v>53</v>
      </c>
      <c r="P50" s="932">
        <v>58</v>
      </c>
      <c r="Q50" s="932">
        <v>96</v>
      </c>
      <c r="R50" s="490"/>
      <c r="S50" s="431"/>
      <c r="T50" s="893"/>
      <c r="U50" s="893"/>
      <c r="V50" s="893"/>
    </row>
    <row r="51" spans="1:22" s="454" customFormat="1" ht="10.5" customHeight="1" x14ac:dyDescent="0.2">
      <c r="A51" s="451"/>
      <c r="B51" s="452"/>
      <c r="C51" s="884"/>
      <c r="D51" s="1004" t="s">
        <v>244</v>
      </c>
      <c r="E51" s="932">
        <v>1</v>
      </c>
      <c r="F51" s="932" t="s">
        <v>9</v>
      </c>
      <c r="G51" s="932" t="s">
        <v>9</v>
      </c>
      <c r="H51" s="932" t="s">
        <v>9</v>
      </c>
      <c r="I51" s="932" t="s">
        <v>9</v>
      </c>
      <c r="J51" s="932" t="s">
        <v>9</v>
      </c>
      <c r="K51" s="932" t="s">
        <v>9</v>
      </c>
      <c r="L51" s="932" t="s">
        <v>9</v>
      </c>
      <c r="M51" s="932" t="s">
        <v>9</v>
      </c>
      <c r="N51" s="932" t="s">
        <v>9</v>
      </c>
      <c r="O51" s="932" t="s">
        <v>9</v>
      </c>
      <c r="P51" s="932" t="s">
        <v>9</v>
      </c>
      <c r="Q51" s="932" t="s">
        <v>9</v>
      </c>
      <c r="R51" s="490"/>
      <c r="S51" s="431"/>
      <c r="T51" s="893"/>
      <c r="U51" s="893"/>
      <c r="V51" s="893"/>
    </row>
    <row r="52" spans="1:22" s="454" customFormat="1" ht="10.5" customHeight="1" x14ac:dyDescent="0.2">
      <c r="A52" s="451"/>
      <c r="B52" s="452"/>
      <c r="C52" s="884"/>
      <c r="D52" s="537" t="s">
        <v>243</v>
      </c>
      <c r="E52" s="933">
        <v>24</v>
      </c>
      <c r="F52" s="933">
        <v>14</v>
      </c>
      <c r="G52" s="933">
        <v>17</v>
      </c>
      <c r="H52" s="933">
        <v>8</v>
      </c>
      <c r="I52" s="933">
        <v>7</v>
      </c>
      <c r="J52" s="933">
        <v>4</v>
      </c>
      <c r="K52" s="933">
        <v>12</v>
      </c>
      <c r="L52" s="933">
        <v>8</v>
      </c>
      <c r="M52" s="933">
        <v>3</v>
      </c>
      <c r="N52" s="933">
        <v>9</v>
      </c>
      <c r="O52" s="933">
        <v>7</v>
      </c>
      <c r="P52" s="933">
        <v>29</v>
      </c>
      <c r="Q52" s="933">
        <v>18</v>
      </c>
      <c r="R52" s="490"/>
      <c r="S52" s="431"/>
      <c r="T52" s="893"/>
      <c r="U52" s="893"/>
      <c r="V52" s="893"/>
    </row>
    <row r="53" spans="1:22" s="890" customFormat="1" ht="11.25" customHeight="1" x14ac:dyDescent="0.2">
      <c r="A53" s="886"/>
      <c r="B53" s="887"/>
      <c r="C53" s="1631" t="s">
        <v>403</v>
      </c>
      <c r="D53" s="1631"/>
      <c r="E53" s="891">
        <v>57</v>
      </c>
      <c r="F53" s="891">
        <v>138</v>
      </c>
      <c r="G53" s="891">
        <v>75</v>
      </c>
      <c r="H53" s="891">
        <v>137</v>
      </c>
      <c r="I53" s="891">
        <v>103</v>
      </c>
      <c r="J53" s="891">
        <v>118</v>
      </c>
      <c r="K53" s="891">
        <v>18</v>
      </c>
      <c r="L53" s="891">
        <v>14</v>
      </c>
      <c r="M53" s="891">
        <v>9</v>
      </c>
      <c r="N53" s="891">
        <v>13</v>
      </c>
      <c r="O53" s="891">
        <v>37</v>
      </c>
      <c r="P53" s="891">
        <v>35</v>
      </c>
      <c r="Q53" s="891">
        <v>84</v>
      </c>
      <c r="R53" s="888"/>
      <c r="S53" s="889"/>
      <c r="T53" s="893"/>
      <c r="U53" s="893"/>
      <c r="V53" s="893"/>
    </row>
    <row r="54" spans="1:22" s="454" customFormat="1" ht="10.5" customHeight="1" x14ac:dyDescent="0.2">
      <c r="A54" s="451"/>
      <c r="B54" s="452"/>
      <c r="C54" s="1003"/>
      <c r="D54" s="1004" t="s">
        <v>468</v>
      </c>
      <c r="E54" s="932" t="s">
        <v>401</v>
      </c>
      <c r="F54" s="932" t="s">
        <v>9</v>
      </c>
      <c r="G54" s="932" t="s">
        <v>9</v>
      </c>
      <c r="H54" s="932" t="s">
        <v>9</v>
      </c>
      <c r="I54" s="932">
        <v>1</v>
      </c>
      <c r="J54" s="933" t="s">
        <v>9</v>
      </c>
      <c r="K54" s="933">
        <v>1</v>
      </c>
      <c r="L54" s="933">
        <v>1</v>
      </c>
      <c r="M54" s="933" t="s">
        <v>9</v>
      </c>
      <c r="N54" s="932" t="s">
        <v>9</v>
      </c>
      <c r="O54" s="932" t="s">
        <v>9</v>
      </c>
      <c r="P54" s="932" t="s">
        <v>9</v>
      </c>
      <c r="Q54" s="932" t="s">
        <v>9</v>
      </c>
      <c r="R54" s="490"/>
      <c r="S54" s="431"/>
      <c r="T54" s="893"/>
      <c r="U54" s="893"/>
      <c r="V54" s="893"/>
    </row>
    <row r="55" spans="1:22" s="454" customFormat="1" ht="10.5" customHeight="1" x14ac:dyDescent="0.2">
      <c r="A55" s="451"/>
      <c r="B55" s="452"/>
      <c r="C55" s="884"/>
      <c r="D55" s="537" t="s">
        <v>245</v>
      </c>
      <c r="E55" s="933">
        <v>1</v>
      </c>
      <c r="F55" s="933">
        <v>1</v>
      </c>
      <c r="G55" s="933">
        <v>1</v>
      </c>
      <c r="H55" s="933" t="s">
        <v>9</v>
      </c>
      <c r="I55" s="933">
        <v>1</v>
      </c>
      <c r="J55" s="933">
        <v>2</v>
      </c>
      <c r="K55" s="933" t="s">
        <v>9</v>
      </c>
      <c r="L55" s="933">
        <v>1</v>
      </c>
      <c r="M55" s="933" t="s">
        <v>9</v>
      </c>
      <c r="N55" s="933" t="s">
        <v>9</v>
      </c>
      <c r="O55" s="933">
        <v>1</v>
      </c>
      <c r="P55" s="933" t="s">
        <v>9</v>
      </c>
      <c r="Q55" s="933" t="s">
        <v>9</v>
      </c>
      <c r="R55" s="490"/>
      <c r="S55" s="431"/>
      <c r="T55" s="893"/>
      <c r="U55" s="893"/>
      <c r="V55" s="893"/>
    </row>
    <row r="56" spans="1:22" s="454" customFormat="1" ht="10.5" customHeight="1" x14ac:dyDescent="0.2">
      <c r="A56" s="451"/>
      <c r="B56" s="452"/>
      <c r="C56" s="884"/>
      <c r="D56" s="537" t="s">
        <v>246</v>
      </c>
      <c r="E56" s="933">
        <v>56</v>
      </c>
      <c r="F56" s="933">
        <v>137</v>
      </c>
      <c r="G56" s="933">
        <v>74</v>
      </c>
      <c r="H56" s="933">
        <v>137</v>
      </c>
      <c r="I56" s="933">
        <v>101</v>
      </c>
      <c r="J56" s="933">
        <v>116</v>
      </c>
      <c r="K56" s="933">
        <v>17</v>
      </c>
      <c r="L56" s="933">
        <v>12</v>
      </c>
      <c r="M56" s="933">
        <v>9</v>
      </c>
      <c r="N56" s="933">
        <v>13</v>
      </c>
      <c r="O56" s="933">
        <v>36</v>
      </c>
      <c r="P56" s="933">
        <v>35</v>
      </c>
      <c r="Q56" s="933">
        <v>84</v>
      </c>
      <c r="R56" s="490"/>
      <c r="S56" s="431"/>
      <c r="T56" s="893"/>
      <c r="U56" s="893"/>
      <c r="V56" s="893"/>
    </row>
    <row r="57" spans="1:22" s="719" customFormat="1" ht="13.5" customHeight="1" x14ac:dyDescent="0.2">
      <c r="A57" s="716"/>
      <c r="B57" s="698"/>
      <c r="C57" s="464" t="s">
        <v>422</v>
      </c>
      <c r="D57" s="717"/>
      <c r="E57" s="437"/>
      <c r="F57" s="437"/>
      <c r="G57" s="465"/>
      <c r="H57" s="465"/>
      <c r="I57" s="1657"/>
      <c r="J57" s="1657"/>
      <c r="K57" s="1657"/>
      <c r="L57" s="1657"/>
      <c r="M57" s="1657"/>
      <c r="N57" s="1657"/>
      <c r="O57" s="1657"/>
      <c r="P57" s="1657"/>
      <c r="Q57" s="1657"/>
      <c r="R57" s="718"/>
      <c r="S57" s="465"/>
      <c r="T57" s="893"/>
      <c r="U57" s="893"/>
      <c r="V57" s="893"/>
    </row>
    <row r="58" spans="1:22" s="422" customFormat="1" ht="16.5" customHeight="1" thickBot="1" x14ac:dyDescent="0.25">
      <c r="A58" s="456"/>
      <c r="B58" s="466"/>
      <c r="C58" s="1005" t="s">
        <v>469</v>
      </c>
      <c r="D58" s="467"/>
      <c r="E58" s="469"/>
      <c r="F58" s="469"/>
      <c r="G58" s="469"/>
      <c r="H58" s="469"/>
      <c r="I58" s="469"/>
      <c r="J58" s="469"/>
      <c r="K58" s="469"/>
      <c r="L58" s="469"/>
      <c r="M58" s="469"/>
      <c r="N58" s="469"/>
      <c r="O58" s="469"/>
      <c r="P58" s="469"/>
      <c r="Q58" s="438" t="s">
        <v>73</v>
      </c>
      <c r="R58" s="470"/>
      <c r="S58" s="471"/>
      <c r="T58" s="893"/>
      <c r="U58" s="893"/>
      <c r="V58" s="893"/>
    </row>
    <row r="59" spans="1:22" ht="13.5" customHeight="1" thickBot="1" x14ac:dyDescent="0.25">
      <c r="A59" s="372"/>
      <c r="B59" s="466"/>
      <c r="C59" s="1651" t="s">
        <v>293</v>
      </c>
      <c r="D59" s="1652"/>
      <c r="E59" s="1652"/>
      <c r="F59" s="1652"/>
      <c r="G59" s="1652"/>
      <c r="H59" s="1652"/>
      <c r="I59" s="1652"/>
      <c r="J59" s="1652"/>
      <c r="K59" s="1652"/>
      <c r="L59" s="1652"/>
      <c r="M59" s="1652"/>
      <c r="N59" s="1652"/>
      <c r="O59" s="1652"/>
      <c r="P59" s="1652"/>
      <c r="Q59" s="1653"/>
      <c r="R59" s="438"/>
      <c r="S59" s="424"/>
      <c r="T59" s="893"/>
      <c r="U59" s="893"/>
      <c r="V59" s="893"/>
    </row>
    <row r="60" spans="1:22" ht="3.75" customHeight="1" x14ac:dyDescent="0.2">
      <c r="A60" s="372"/>
      <c r="B60" s="466"/>
      <c r="C60" s="1648" t="s">
        <v>69</v>
      </c>
      <c r="D60" s="1648"/>
      <c r="F60" s="899"/>
      <c r="G60" s="899"/>
      <c r="H60" s="899"/>
      <c r="I60" s="899"/>
      <c r="J60" s="899"/>
      <c r="K60" s="899"/>
      <c r="L60" s="899"/>
      <c r="M60" s="473"/>
      <c r="N60" s="473"/>
      <c r="O60" s="473"/>
      <c r="P60" s="473"/>
      <c r="Q60" s="473"/>
      <c r="R60" s="470"/>
      <c r="S60" s="424"/>
      <c r="T60" s="893"/>
      <c r="U60" s="893"/>
      <c r="V60" s="893"/>
    </row>
    <row r="61" spans="1:22" ht="10.5" customHeight="1" x14ac:dyDescent="0.2">
      <c r="A61" s="372"/>
      <c r="B61" s="435"/>
      <c r="C61" s="1649"/>
      <c r="D61" s="1649"/>
      <c r="E61" s="1655">
        <v>2017</v>
      </c>
      <c r="F61" s="1655"/>
      <c r="G61" s="1655"/>
      <c r="H61" s="1656">
        <v>2018</v>
      </c>
      <c r="I61" s="1655"/>
      <c r="J61" s="1655"/>
      <c r="K61" s="1655"/>
      <c r="L61" s="1655"/>
      <c r="M61" s="1655"/>
      <c r="N61" s="1655"/>
      <c r="O61" s="1655"/>
      <c r="P61" s="1655"/>
      <c r="Q61" s="1655"/>
      <c r="R61" s="424"/>
      <c r="S61" s="424"/>
      <c r="T61" s="936"/>
      <c r="U61" s="893"/>
      <c r="V61" s="893"/>
    </row>
    <row r="62" spans="1:22" ht="12.75" customHeight="1" x14ac:dyDescent="0.2">
      <c r="A62" s="372"/>
      <c r="B62" s="435"/>
      <c r="C62" s="387"/>
      <c r="D62" s="387"/>
      <c r="E62" s="938" t="s">
        <v>96</v>
      </c>
      <c r="F62" s="938" t="s">
        <v>95</v>
      </c>
      <c r="G62" s="938" t="s">
        <v>94</v>
      </c>
      <c r="H62" s="938" t="s">
        <v>93</v>
      </c>
      <c r="I62" s="938" t="s">
        <v>104</v>
      </c>
      <c r="J62" s="938" t="s">
        <v>103</v>
      </c>
      <c r="K62" s="938" t="s">
        <v>102</v>
      </c>
      <c r="L62" s="938" t="s">
        <v>101</v>
      </c>
      <c r="M62" s="938" t="s">
        <v>100</v>
      </c>
      <c r="N62" s="938" t="s">
        <v>99</v>
      </c>
      <c r="O62" s="938" t="s">
        <v>98</v>
      </c>
      <c r="P62" s="938" t="s">
        <v>97</v>
      </c>
      <c r="Q62" s="938" t="s">
        <v>96</v>
      </c>
      <c r="R62" s="470"/>
      <c r="S62" s="424"/>
      <c r="T62" s="936"/>
      <c r="U62" s="893"/>
      <c r="V62" s="893"/>
    </row>
    <row r="63" spans="1:22" ht="9.75" customHeight="1" x14ac:dyDescent="0.2">
      <c r="A63" s="372"/>
      <c r="B63" s="466"/>
      <c r="C63" s="1650" t="s">
        <v>92</v>
      </c>
      <c r="D63" s="1650"/>
      <c r="E63" s="937"/>
      <c r="F63" s="937"/>
      <c r="G63" s="934"/>
      <c r="H63" s="934"/>
      <c r="I63" s="934"/>
      <c r="J63" s="934"/>
      <c r="K63" s="934"/>
      <c r="L63" s="934"/>
      <c r="M63" s="934"/>
      <c r="N63" s="934"/>
      <c r="O63" s="934"/>
      <c r="P63" s="934"/>
      <c r="Q63" s="934"/>
      <c r="R63" s="470"/>
      <c r="S63" s="424"/>
      <c r="T63" s="936"/>
      <c r="U63" s="893"/>
      <c r="V63" s="893"/>
    </row>
    <row r="64" spans="1:22" s="478" customFormat="1" ht="9.75" customHeight="1" x14ac:dyDescent="0.2">
      <c r="A64" s="475"/>
      <c r="B64" s="476"/>
      <c r="C64" s="477" t="s">
        <v>91</v>
      </c>
      <c r="D64" s="398"/>
      <c r="E64" s="935">
        <v>0.34</v>
      </c>
      <c r="F64" s="935">
        <v>-0.35</v>
      </c>
      <c r="G64" s="935">
        <v>-0.04</v>
      </c>
      <c r="H64" s="935">
        <v>-1.02</v>
      </c>
      <c r="I64" s="935">
        <v>-0.68</v>
      </c>
      <c r="J64" s="935">
        <v>1.86</v>
      </c>
      <c r="K64" s="935">
        <v>0.66</v>
      </c>
      <c r="L64" s="935">
        <v>0.41</v>
      </c>
      <c r="M64" s="935">
        <v>0.06</v>
      </c>
      <c r="N64" s="935">
        <v>-0.61</v>
      </c>
      <c r="O64" s="935">
        <v>-0.35</v>
      </c>
      <c r="P64" s="935">
        <v>1.1299999999999999</v>
      </c>
      <c r="Q64" s="935">
        <v>-0.09</v>
      </c>
      <c r="R64" s="412"/>
      <c r="S64" s="412"/>
      <c r="T64" s="893"/>
      <c r="U64" s="893"/>
      <c r="V64" s="893"/>
    </row>
    <row r="65" spans="1:22" s="478" customFormat="1" ht="9.75" customHeight="1" x14ac:dyDescent="0.2">
      <c r="A65" s="475"/>
      <c r="B65" s="476"/>
      <c r="C65" s="477" t="s">
        <v>90</v>
      </c>
      <c r="D65" s="398"/>
      <c r="E65" s="935">
        <v>1.39</v>
      </c>
      <c r="F65" s="935">
        <v>1.55</v>
      </c>
      <c r="G65" s="935">
        <v>1.47</v>
      </c>
      <c r="H65" s="935">
        <v>1.03</v>
      </c>
      <c r="I65" s="935">
        <v>0.57999999999999996</v>
      </c>
      <c r="J65" s="935">
        <v>0.69</v>
      </c>
      <c r="K65" s="935">
        <v>0.4</v>
      </c>
      <c r="L65" s="935">
        <v>1.04</v>
      </c>
      <c r="M65" s="935">
        <v>1.52</v>
      </c>
      <c r="N65" s="935">
        <v>1.58</v>
      </c>
      <c r="O65" s="935">
        <v>1.22</v>
      </c>
      <c r="P65" s="935">
        <v>1.4</v>
      </c>
      <c r="Q65" s="935">
        <v>0.96</v>
      </c>
      <c r="R65" s="412"/>
      <c r="S65" s="412"/>
      <c r="T65" s="893"/>
      <c r="U65" s="893"/>
      <c r="V65" s="893"/>
    </row>
    <row r="66" spans="1:22" s="478" customFormat="1" ht="11.25" customHeight="1" x14ac:dyDescent="0.2">
      <c r="A66" s="475"/>
      <c r="B66" s="476"/>
      <c r="C66" s="477" t="s">
        <v>254</v>
      </c>
      <c r="D66" s="398"/>
      <c r="E66" s="935">
        <v>1.24</v>
      </c>
      <c r="F66" s="935">
        <v>1.32</v>
      </c>
      <c r="G66" s="935">
        <v>1.37</v>
      </c>
      <c r="H66" s="935">
        <v>1.34</v>
      </c>
      <c r="I66" s="935">
        <v>1.26</v>
      </c>
      <c r="J66" s="935">
        <v>1.21</v>
      </c>
      <c r="K66" s="935">
        <v>1.07</v>
      </c>
      <c r="L66" s="935">
        <v>1.04</v>
      </c>
      <c r="M66" s="935">
        <v>1.0900000000000001</v>
      </c>
      <c r="N66" s="935">
        <v>1.1499999999999999</v>
      </c>
      <c r="O66" s="935">
        <v>1.1499999999999999</v>
      </c>
      <c r="P66" s="935">
        <v>1.1499999999999999</v>
      </c>
      <c r="Q66" s="935">
        <v>1.1200000000000001</v>
      </c>
      <c r="R66" s="412"/>
      <c r="S66" s="412"/>
      <c r="T66" s="893"/>
      <c r="U66" s="893"/>
      <c r="V66" s="893"/>
    </row>
    <row r="67" spans="1:22" ht="11.25" customHeight="1" x14ac:dyDescent="0.2">
      <c r="A67" s="372"/>
      <c r="B67" s="466"/>
      <c r="C67" s="878" t="s">
        <v>89</v>
      </c>
      <c r="D67" s="474"/>
      <c r="E67" s="479"/>
      <c r="F67" s="178"/>
      <c r="G67" s="525"/>
      <c r="H67" s="525"/>
      <c r="I67" s="525"/>
      <c r="J67" s="84"/>
      <c r="K67" s="479"/>
      <c r="L67" s="525"/>
      <c r="M67" s="525"/>
      <c r="N67" s="525"/>
      <c r="O67" s="525"/>
      <c r="P67" s="525"/>
      <c r="Q67" s="480"/>
      <c r="R67" s="470"/>
      <c r="S67" s="424"/>
      <c r="T67" s="893"/>
      <c r="U67" s="893"/>
      <c r="V67" s="893"/>
    </row>
    <row r="68" spans="1:22" ht="9.75" customHeight="1" x14ac:dyDescent="0.2">
      <c r="A68" s="372"/>
      <c r="B68" s="481"/>
      <c r="C68" s="433"/>
      <c r="D68" s="696" t="s">
        <v>670</v>
      </c>
      <c r="E68" s="563"/>
      <c r="F68" s="565"/>
      <c r="G68" s="80"/>
      <c r="H68" s="80"/>
      <c r="I68" s="80"/>
      <c r="J68" s="566">
        <v>7.140865941869512</v>
      </c>
      <c r="K68" s="479"/>
      <c r="L68" s="525"/>
      <c r="M68" s="525"/>
      <c r="N68" s="525"/>
      <c r="O68" s="525"/>
      <c r="P68" s="525"/>
      <c r="Q68" s="1440">
        <f>+J68</f>
        <v>7.140865941869512</v>
      </c>
      <c r="R68" s="470"/>
      <c r="S68" s="424"/>
      <c r="T68" s="893"/>
      <c r="U68" s="893"/>
      <c r="V68" s="893"/>
    </row>
    <row r="69" spans="1:22" ht="9.75" customHeight="1" x14ac:dyDescent="0.2">
      <c r="A69" s="372"/>
      <c r="B69" s="482"/>
      <c r="C69" s="398"/>
      <c r="D69" s="567" t="s">
        <v>671</v>
      </c>
      <c r="E69" s="568"/>
      <c r="F69" s="568"/>
      <c r="G69" s="568"/>
      <c r="H69" s="568"/>
      <c r="I69" s="568"/>
      <c r="J69" s="566">
        <v>5.1588755093631145</v>
      </c>
      <c r="K69" s="479"/>
      <c r="L69" s="194"/>
      <c r="M69" s="525"/>
      <c r="N69" s="525"/>
      <c r="O69" s="525"/>
      <c r="P69" s="525"/>
      <c r="Q69" s="1440">
        <f t="shared" ref="Q69:Q72" si="3">+J69</f>
        <v>5.1588755093631145</v>
      </c>
      <c r="R69" s="483"/>
      <c r="S69" s="483"/>
    </row>
    <row r="70" spans="1:22" ht="9.75" customHeight="1" x14ac:dyDescent="0.2">
      <c r="A70" s="372"/>
      <c r="B70" s="482"/>
      <c r="C70" s="398"/>
      <c r="D70" s="567" t="s">
        <v>672</v>
      </c>
      <c r="E70" s="563"/>
      <c r="F70" s="179"/>
      <c r="G70" s="179"/>
      <c r="H70" s="80"/>
      <c r="I70" s="180"/>
      <c r="J70" s="566">
        <v>4.1711659965537162</v>
      </c>
      <c r="K70" s="479"/>
      <c r="L70" s="194"/>
      <c r="M70" s="525"/>
      <c r="N70" s="525"/>
      <c r="O70" s="525"/>
      <c r="P70" s="525"/>
      <c r="Q70" s="1440">
        <f t="shared" si="3"/>
        <v>4.1711659965537162</v>
      </c>
      <c r="R70" s="484"/>
      <c r="S70" s="424"/>
    </row>
    <row r="71" spans="1:22" ht="9.75" customHeight="1" x14ac:dyDescent="0.2">
      <c r="A71" s="372"/>
      <c r="B71" s="482"/>
      <c r="C71" s="398"/>
      <c r="D71" s="567" t="s">
        <v>673</v>
      </c>
      <c r="E71" s="569"/>
      <c r="F71" s="567"/>
      <c r="G71" s="567"/>
      <c r="H71" s="567"/>
      <c r="I71" s="567"/>
      <c r="J71" s="566">
        <v>3.9441470042239635</v>
      </c>
      <c r="K71" s="479"/>
      <c r="L71" s="194"/>
      <c r="M71" s="525"/>
      <c r="N71" s="525"/>
      <c r="O71" s="525"/>
      <c r="P71" s="525"/>
      <c r="Q71" s="1440">
        <f t="shared" si="3"/>
        <v>3.9441470042239635</v>
      </c>
      <c r="R71" s="484"/>
      <c r="S71" s="424"/>
    </row>
    <row r="72" spans="1:22" ht="9.75" customHeight="1" x14ac:dyDescent="0.2">
      <c r="A72" s="372"/>
      <c r="B72" s="482"/>
      <c r="C72" s="398"/>
      <c r="D72" s="570" t="s">
        <v>674</v>
      </c>
      <c r="E72" s="571"/>
      <c r="F72" s="571"/>
      <c r="G72" s="571"/>
      <c r="H72" s="571"/>
      <c r="I72" s="571"/>
      <c r="J72" s="566">
        <v>3.9131710816656895</v>
      </c>
      <c r="K72" s="479"/>
      <c r="L72" s="194"/>
      <c r="M72" s="525"/>
      <c r="N72" s="525"/>
      <c r="O72" s="525"/>
      <c r="P72" s="525"/>
      <c r="Q72" s="1440">
        <f t="shared" si="3"/>
        <v>3.9131710816656895</v>
      </c>
      <c r="R72" s="484"/>
      <c r="S72" s="424"/>
    </row>
    <row r="73" spans="1:22" ht="9.75" customHeight="1" x14ac:dyDescent="0.2">
      <c r="A73" s="372"/>
      <c r="B73" s="482"/>
      <c r="C73" s="398"/>
      <c r="D73" s="567" t="s">
        <v>675</v>
      </c>
      <c r="E73" s="179"/>
      <c r="F73" s="179"/>
      <c r="G73" s="179"/>
      <c r="H73" s="80"/>
      <c r="I73" s="180"/>
      <c r="J73" s="1441">
        <v>-43.574028427982235</v>
      </c>
      <c r="K73" s="479"/>
      <c r="L73" s="194"/>
      <c r="M73" s="525"/>
      <c r="N73" s="525"/>
      <c r="O73" s="525"/>
      <c r="P73" s="525"/>
      <c r="Q73" s="479"/>
      <c r="R73" s="484"/>
      <c r="S73" s="424"/>
    </row>
    <row r="74" spans="1:22" ht="9.75" customHeight="1" x14ac:dyDescent="0.2">
      <c r="A74" s="372"/>
      <c r="B74" s="482"/>
      <c r="C74" s="398"/>
      <c r="D74" s="567" t="s">
        <v>676</v>
      </c>
      <c r="E74" s="564"/>
      <c r="F74" s="180"/>
      <c r="G74" s="180"/>
      <c r="H74" s="80"/>
      <c r="I74" s="180"/>
      <c r="J74" s="1441">
        <v>-13.151566163650575</v>
      </c>
      <c r="K74" s="479"/>
      <c r="L74" s="194"/>
      <c r="M74" s="525"/>
      <c r="N74" s="525"/>
      <c r="O74" s="525"/>
      <c r="P74" s="525"/>
      <c r="Q74" s="572"/>
      <c r="R74" s="484"/>
      <c r="S74" s="424"/>
    </row>
    <row r="75" spans="1:22" ht="9.75" customHeight="1" x14ac:dyDescent="0.2">
      <c r="A75" s="372"/>
      <c r="B75" s="482"/>
      <c r="C75" s="398"/>
      <c r="D75" s="567" t="s">
        <v>677</v>
      </c>
      <c r="E75" s="564"/>
      <c r="F75" s="180"/>
      <c r="G75" s="180"/>
      <c r="H75" s="80"/>
      <c r="I75" s="180"/>
      <c r="J75" s="1441">
        <v>-7.8896344385865458</v>
      </c>
      <c r="K75" s="479"/>
      <c r="L75" s="194"/>
      <c r="M75" s="525"/>
      <c r="N75" s="525"/>
      <c r="O75" s="525"/>
      <c r="P75" s="525"/>
      <c r="Q75" s="572"/>
      <c r="R75" s="484"/>
      <c r="S75" s="424"/>
    </row>
    <row r="76" spans="1:22" ht="9.75" customHeight="1" x14ac:dyDescent="0.2">
      <c r="A76" s="372"/>
      <c r="B76" s="482"/>
      <c r="C76" s="398"/>
      <c r="D76" s="567" t="s">
        <v>678</v>
      </c>
      <c r="E76" s="564"/>
      <c r="F76" s="180"/>
      <c r="G76" s="180"/>
      <c r="H76" s="80"/>
      <c r="I76" s="180"/>
      <c r="J76" s="1441">
        <v>-3.8349182671390314</v>
      </c>
      <c r="K76" s="479"/>
      <c r="L76" s="194"/>
      <c r="M76" s="525"/>
      <c r="N76" s="525"/>
      <c r="O76" s="525"/>
      <c r="P76" s="525"/>
      <c r="Q76" s="572"/>
      <c r="R76" s="484"/>
      <c r="S76" s="424"/>
    </row>
    <row r="77" spans="1:22" ht="9.75" customHeight="1" x14ac:dyDescent="0.2">
      <c r="A77" s="372"/>
      <c r="B77" s="482"/>
      <c r="C77" s="398"/>
      <c r="D77" s="567" t="s">
        <v>679</v>
      </c>
      <c r="E77" s="564"/>
      <c r="F77" s="179"/>
      <c r="G77" s="179"/>
      <c r="H77" s="80"/>
      <c r="I77" s="180"/>
      <c r="J77" s="1441">
        <v>-3.1258101260850824</v>
      </c>
      <c r="K77" s="479"/>
      <c r="L77" s="194"/>
      <c r="M77" s="525"/>
      <c r="N77" s="525"/>
      <c r="O77" s="525"/>
      <c r="P77" s="525"/>
      <c r="Q77" s="479"/>
      <c r="R77" s="484"/>
      <c r="S77" s="424"/>
    </row>
    <row r="78" spans="1:22" ht="0.75" customHeight="1" x14ac:dyDescent="0.2">
      <c r="A78" s="372"/>
      <c r="B78" s="482"/>
      <c r="C78" s="398"/>
      <c r="D78" s="485"/>
      <c r="E78" s="479"/>
      <c r="F78" s="179"/>
      <c r="G78" s="179"/>
      <c r="H78" s="80"/>
      <c r="I78" s="180"/>
      <c r="J78" s="480"/>
      <c r="K78" s="479"/>
      <c r="L78" s="194"/>
      <c r="M78" s="525"/>
      <c r="N78" s="525"/>
      <c r="O78" s="525"/>
      <c r="P78" s="525"/>
      <c r="Q78" s="479"/>
      <c r="R78" s="484"/>
      <c r="S78" s="424"/>
    </row>
    <row r="79" spans="1:22" ht="12" customHeight="1" x14ac:dyDescent="0.2">
      <c r="A79" s="372"/>
      <c r="B79" s="486"/>
      <c r="C79" s="468" t="s">
        <v>238</v>
      </c>
      <c r="D79" s="485"/>
      <c r="E79" s="468"/>
      <c r="F79" s="468"/>
      <c r="G79" s="487" t="s">
        <v>88</v>
      </c>
      <c r="H79" s="468"/>
      <c r="I79" s="468"/>
      <c r="J79" s="468"/>
      <c r="K79" s="468"/>
      <c r="L79" s="468"/>
      <c r="M79" s="468"/>
      <c r="N79" s="468"/>
      <c r="O79" s="181"/>
      <c r="P79" s="181"/>
      <c r="Q79" s="181"/>
      <c r="R79" s="470"/>
      <c r="S79" s="424"/>
    </row>
    <row r="80" spans="1:22" s="131" customFormat="1" ht="13.5" customHeight="1" x14ac:dyDescent="0.2">
      <c r="A80" s="130"/>
      <c r="B80" s="235">
        <v>16</v>
      </c>
      <c r="C80" s="1602">
        <v>43405</v>
      </c>
      <c r="D80" s="1602"/>
      <c r="E80" s="1602"/>
      <c r="F80" s="132"/>
      <c r="G80" s="132"/>
      <c r="H80" s="132"/>
      <c r="I80" s="132"/>
      <c r="J80" s="132"/>
      <c r="K80" s="132"/>
      <c r="L80" s="132"/>
      <c r="M80" s="132"/>
      <c r="N80" s="132"/>
      <c r="P80" s="130"/>
      <c r="R80" s="136"/>
    </row>
  </sheetData>
  <mergeCells count="47">
    <mergeCell ref="C80:E80"/>
    <mergeCell ref="C38:D38"/>
    <mergeCell ref="C39:D39"/>
    <mergeCell ref="C40:D40"/>
    <mergeCell ref="C41:D41"/>
    <mergeCell ref="C42:Q42"/>
    <mergeCell ref="C60:D61"/>
    <mergeCell ref="C63:D63"/>
    <mergeCell ref="C59:Q59"/>
    <mergeCell ref="C53:D53"/>
    <mergeCell ref="C43:Q43"/>
    <mergeCell ref="C47:D47"/>
    <mergeCell ref="E61:G61"/>
    <mergeCell ref="H61:Q61"/>
    <mergeCell ref="I57:Q57"/>
    <mergeCell ref="C1:F1"/>
    <mergeCell ref="C4:Q4"/>
    <mergeCell ref="C6:Q6"/>
    <mergeCell ref="C7:D8"/>
    <mergeCell ref="G7:I7"/>
    <mergeCell ref="J7:L7"/>
    <mergeCell ref="M7:O7"/>
    <mergeCell ref="P7:Q7"/>
    <mergeCell ref="J1:P1"/>
    <mergeCell ref="E8:G8"/>
    <mergeCell ref="H8:Q8"/>
    <mergeCell ref="C32:D32"/>
    <mergeCell ref="C10:D10"/>
    <mergeCell ref="C20:D20"/>
    <mergeCell ref="C21:D21"/>
    <mergeCell ref="C22:D22"/>
    <mergeCell ref="C23:D23"/>
    <mergeCell ref="C29:D29"/>
    <mergeCell ref="C30:D30"/>
    <mergeCell ref="C24:D24"/>
    <mergeCell ref="C25:D25"/>
    <mergeCell ref="C26:D26"/>
    <mergeCell ref="C27:D27"/>
    <mergeCell ref="C28:D28"/>
    <mergeCell ref="C31:D31"/>
    <mergeCell ref="C33:D33"/>
    <mergeCell ref="C44:D45"/>
    <mergeCell ref="C34:D34"/>
    <mergeCell ref="C35:D35"/>
    <mergeCell ref="C46:D46"/>
    <mergeCell ref="C36:D36"/>
    <mergeCell ref="C37:D37"/>
  </mergeCells>
  <conditionalFormatting sqref="E45:Q45 E62:N62 E9:P9">
    <cfRule type="cellIs" dxfId="18" priority="46" operator="equal">
      <formula>"jan."</formula>
    </cfRule>
  </conditionalFormatting>
  <conditionalFormatting sqref="O62:Q62">
    <cfRule type="cellIs" dxfId="17" priority="6" operator="equal">
      <formula>"jan."</formula>
    </cfRule>
  </conditionalFormatting>
  <conditionalFormatting sqref="P9">
    <cfRule type="cellIs" dxfId="16" priority="4" operator="equal">
      <formula>"jan."</formula>
    </cfRule>
  </conditionalFormatting>
  <conditionalFormatting sqref="Q9">
    <cfRule type="cellIs" dxfId="15" priority="3" operator="equal">
      <formula>"jan."</formula>
    </cfRule>
  </conditionalFormatting>
  <conditionalFormatting sqref="O9">
    <cfRule type="cellIs" dxfId="14" priority="2" operator="equal">
      <formula>"jan."</formula>
    </cfRule>
  </conditionalFormatting>
  <conditionalFormatting sqref="P9">
    <cfRule type="cellIs" dxfId="13"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64"/>
  <sheetViews>
    <sheetView workbookViewId="0"/>
  </sheetViews>
  <sheetFormatPr defaultRowHeight="12.75" x14ac:dyDescent="0.2"/>
  <cols>
    <col min="1" max="1" width="1" style="131" customWidth="1"/>
    <col min="2" max="2" width="2.5703125" style="418" customWidth="1"/>
    <col min="3" max="3" width="1" style="131" customWidth="1"/>
    <col min="4" max="4" width="21.42578125" style="131" customWidth="1"/>
    <col min="5" max="5" width="0.5703125" style="131" customWidth="1"/>
    <col min="6" max="6" width="7.42578125" style="131" customWidth="1"/>
    <col min="7" max="7" width="8" style="131" customWidth="1"/>
    <col min="8" max="14" width="8.28515625" style="131" customWidth="1"/>
    <col min="15" max="15" width="2.5703125" style="896" customWidth="1"/>
    <col min="16" max="16" width="1" style="896" customWidth="1"/>
    <col min="17" max="17" width="5.28515625" style="131" customWidth="1"/>
    <col min="18" max="16384" width="9.140625" style="131"/>
  </cols>
  <sheetData>
    <row r="1" spans="1:17" x14ac:dyDescent="0.2">
      <c r="A1" s="130"/>
      <c r="B1" s="1660" t="s">
        <v>481</v>
      </c>
      <c r="C1" s="1660"/>
      <c r="D1" s="1660"/>
      <c r="E1" s="1660"/>
      <c r="F1" s="1660"/>
      <c r="G1" s="419"/>
      <c r="H1" s="419"/>
      <c r="I1" s="419"/>
      <c r="J1" s="419"/>
      <c r="K1" s="419"/>
      <c r="L1" s="419"/>
      <c r="M1" s="419"/>
      <c r="N1" s="419"/>
      <c r="O1" s="419"/>
      <c r="P1" s="419"/>
    </row>
    <row r="2" spans="1:17" ht="6" customHeight="1" x14ac:dyDescent="0.2">
      <c r="A2" s="130"/>
      <c r="B2" s="1661"/>
      <c r="C2" s="1661"/>
      <c r="D2" s="1661"/>
      <c r="E2" s="1394"/>
      <c r="F2" s="1394"/>
      <c r="G2" s="1394"/>
      <c r="H2" s="1394"/>
      <c r="I2" s="1661"/>
      <c r="J2" s="1661"/>
      <c r="K2" s="1661"/>
      <c r="L2" s="1661"/>
      <c r="M2" s="1661"/>
      <c r="N2" s="1394"/>
      <c r="O2" s="420"/>
      <c r="P2" s="1097"/>
    </row>
    <row r="3" spans="1:17" ht="13.5" thickBot="1" x14ac:dyDescent="0.25">
      <c r="A3" s="130"/>
      <c r="B3" s="368"/>
      <c r="C3" s="132"/>
      <c r="D3" s="132"/>
      <c r="E3" s="132"/>
      <c r="F3" s="132"/>
      <c r="G3" s="132"/>
      <c r="H3" s="132"/>
      <c r="I3" s="132"/>
      <c r="J3" s="132"/>
      <c r="K3" s="132"/>
      <c r="L3" s="132"/>
      <c r="M3" s="132"/>
      <c r="N3" s="531" t="s">
        <v>73</v>
      </c>
      <c r="O3" s="421"/>
      <c r="P3" s="1097"/>
    </row>
    <row r="4" spans="1:17" ht="13.5" thickBot="1" x14ac:dyDescent="0.25">
      <c r="A4" s="130"/>
      <c r="B4" s="368"/>
      <c r="C4" s="1662" t="s">
        <v>645</v>
      </c>
      <c r="D4" s="1663"/>
      <c r="E4" s="1663"/>
      <c r="F4" s="1663"/>
      <c r="G4" s="1663"/>
      <c r="H4" s="1663"/>
      <c r="I4" s="1663"/>
      <c r="J4" s="1663"/>
      <c r="K4" s="1663"/>
      <c r="L4" s="1663"/>
      <c r="M4" s="1663"/>
      <c r="N4" s="1664"/>
      <c r="O4" s="421"/>
      <c r="P4" s="1097"/>
    </row>
    <row r="5" spans="1:17" s="1103" customFormat="1" ht="3.75" customHeight="1" x14ac:dyDescent="0.2">
      <c r="A5" s="1098"/>
      <c r="B5" s="1099"/>
      <c r="C5" s="1100"/>
      <c r="D5" s="1100"/>
      <c r="E5" s="1100"/>
      <c r="F5" s="1100"/>
      <c r="G5" s="1101"/>
      <c r="H5" s="1101"/>
      <c r="I5" s="1101"/>
      <c r="J5" s="1101"/>
      <c r="K5" s="1102"/>
      <c r="L5" s="1102"/>
      <c r="M5" s="1102"/>
      <c r="N5" s="1102"/>
      <c r="O5" s="421"/>
      <c r="P5" s="1102"/>
    </row>
    <row r="6" spans="1:17" s="1103" customFormat="1" ht="36" customHeight="1" x14ac:dyDescent="0.2">
      <c r="A6" s="1098"/>
      <c r="B6" s="1099"/>
      <c r="C6" s="1658">
        <v>2016</v>
      </c>
      <c r="D6" s="1659"/>
      <c r="E6" s="1422"/>
      <c r="F6" s="1393" t="s">
        <v>470</v>
      </c>
      <c r="G6" s="1423" t="s">
        <v>646</v>
      </c>
      <c r="H6" s="1423" t="s">
        <v>510</v>
      </c>
      <c r="I6" s="1423" t="s">
        <v>497</v>
      </c>
      <c r="J6" s="1423" t="s">
        <v>498</v>
      </c>
      <c r="K6" s="1423" t="s">
        <v>499</v>
      </c>
      <c r="L6" s="1423" t="s">
        <v>500</v>
      </c>
      <c r="M6" s="1423" t="s">
        <v>647</v>
      </c>
      <c r="N6" s="1423" t="s">
        <v>495</v>
      </c>
      <c r="O6" s="421"/>
      <c r="P6" s="1102"/>
    </row>
    <row r="7" spans="1:17" s="1107" customFormat="1" x14ac:dyDescent="0.2">
      <c r="A7" s="1105"/>
      <c r="B7" s="1106"/>
      <c r="C7" s="1665" t="s">
        <v>78</v>
      </c>
      <c r="D7" s="1665"/>
      <c r="E7" s="1390"/>
      <c r="F7" s="1666"/>
      <c r="G7" s="1666"/>
      <c r="H7" s="1424"/>
      <c r="I7" s="1425"/>
      <c r="J7" s="1424"/>
      <c r="K7" s="1424"/>
      <c r="L7" s="1667"/>
      <c r="M7" s="1667"/>
      <c r="N7" s="1424"/>
      <c r="O7" s="421"/>
      <c r="P7" s="1102"/>
      <c r="Q7" s="1103"/>
    </row>
    <row r="8" spans="1:17" s="1107" customFormat="1" ht="4.5" customHeight="1" x14ac:dyDescent="0.2">
      <c r="A8" s="1105"/>
      <c r="B8" s="1106"/>
      <c r="C8" s="1665"/>
      <c r="D8" s="1665"/>
      <c r="E8" s="1390"/>
      <c r="F8" s="1426"/>
      <c r="G8" s="1427"/>
      <c r="H8" s="1424"/>
      <c r="I8" s="1425"/>
      <c r="J8" s="1424"/>
      <c r="K8" s="1424"/>
      <c r="L8" s="1428"/>
      <c r="M8" s="1428"/>
      <c r="N8" s="1424"/>
      <c r="O8" s="421"/>
      <c r="P8" s="1102"/>
      <c r="Q8" s="1103"/>
    </row>
    <row r="9" spans="1:17" s="1111" customFormat="1" x14ac:dyDescent="0.2">
      <c r="A9" s="1108"/>
      <c r="B9" s="1109"/>
      <c r="C9" s="1668" t="s">
        <v>68</v>
      </c>
      <c r="D9" s="1668"/>
      <c r="E9" s="1392"/>
      <c r="F9" s="1429">
        <v>207428.90000001961</v>
      </c>
      <c r="G9" s="1430">
        <v>235.6</v>
      </c>
      <c r="H9" s="1430">
        <v>18445.400000000125</v>
      </c>
      <c r="I9" s="1430">
        <v>44348.699999999342</v>
      </c>
      <c r="J9" s="1430">
        <v>56049.899999998866</v>
      </c>
      <c r="K9" s="1430">
        <v>52285.199999998826</v>
      </c>
      <c r="L9" s="1430">
        <v>28013.399999999645</v>
      </c>
      <c r="M9" s="1430">
        <v>2508.7999999999988</v>
      </c>
      <c r="N9" s="1430">
        <v>5541.8999999999705</v>
      </c>
      <c r="O9" s="421"/>
      <c r="P9" s="1110"/>
    </row>
    <row r="10" spans="1:17" s="1111" customFormat="1" ht="13.5" customHeight="1" x14ac:dyDescent="0.2">
      <c r="A10" s="1108"/>
      <c r="B10" s="1109"/>
      <c r="C10" s="1431" t="s">
        <v>62</v>
      </c>
      <c r="D10" s="1431"/>
      <c r="E10" s="1096"/>
      <c r="F10" s="1429">
        <v>20693.000000000244</v>
      </c>
      <c r="G10" s="1429">
        <v>6.8</v>
      </c>
      <c r="H10" s="1429">
        <v>2363.7999999999938</v>
      </c>
      <c r="I10" s="1429">
        <v>4574.5999999999849</v>
      </c>
      <c r="J10" s="1429">
        <v>5090.5999999999894</v>
      </c>
      <c r="K10" s="1429">
        <v>5223.5999999999858</v>
      </c>
      <c r="L10" s="1429">
        <v>2784.5999999999954</v>
      </c>
      <c r="M10" s="1429">
        <v>241.3</v>
      </c>
      <c r="N10" s="1429">
        <v>407.69999999999982</v>
      </c>
      <c r="O10" s="421"/>
      <c r="P10" s="1110"/>
    </row>
    <row r="11" spans="1:17" s="1111" customFormat="1" ht="13.5" customHeight="1" x14ac:dyDescent="0.2">
      <c r="A11" s="1108"/>
      <c r="B11" s="1109"/>
      <c r="C11" s="1431" t="s">
        <v>55</v>
      </c>
      <c r="D11" s="1431"/>
      <c r="E11" s="1096"/>
      <c r="F11" s="1429">
        <v>1397</v>
      </c>
      <c r="G11" s="1432">
        <v>5.8</v>
      </c>
      <c r="H11" s="1429">
        <v>144</v>
      </c>
      <c r="I11" s="1429">
        <v>381.7</v>
      </c>
      <c r="J11" s="1429">
        <v>277.3</v>
      </c>
      <c r="K11" s="1429">
        <v>277.70000000000005</v>
      </c>
      <c r="L11" s="1429">
        <v>280.10000000000002</v>
      </c>
      <c r="M11" s="1429">
        <v>16</v>
      </c>
      <c r="N11" s="1429">
        <v>14.399999999999999</v>
      </c>
      <c r="O11" s="421"/>
      <c r="P11" s="1110"/>
    </row>
    <row r="12" spans="1:17" s="1104" customFormat="1" ht="13.5" customHeight="1" x14ac:dyDescent="0.2">
      <c r="A12" s="1112"/>
      <c r="B12" s="1099"/>
      <c r="C12" s="1431" t="s">
        <v>64</v>
      </c>
      <c r="D12" s="1431"/>
      <c r="E12" s="1113"/>
      <c r="F12" s="1429">
        <v>18769.400000000125</v>
      </c>
      <c r="G12" s="1429">
        <v>20.8</v>
      </c>
      <c r="H12" s="1429">
        <v>2046.299999999995</v>
      </c>
      <c r="I12" s="1429">
        <v>4206.9999999999936</v>
      </c>
      <c r="J12" s="1429">
        <v>5020.5999999999949</v>
      </c>
      <c r="K12" s="1429">
        <v>4829.6999999999889</v>
      </c>
      <c r="L12" s="1429">
        <v>2217.9999999999973</v>
      </c>
      <c r="M12" s="1429">
        <v>104.9</v>
      </c>
      <c r="N12" s="1429">
        <v>322.10000000000008</v>
      </c>
      <c r="O12" s="1125"/>
      <c r="P12" s="1114"/>
    </row>
    <row r="13" spans="1:17" s="1104" customFormat="1" ht="13.5" customHeight="1" x14ac:dyDescent="0.2">
      <c r="A13" s="1112"/>
      <c r="B13" s="1099"/>
      <c r="C13" s="1431" t="s">
        <v>66</v>
      </c>
      <c r="D13" s="1431"/>
      <c r="E13" s="1113"/>
      <c r="F13" s="1429">
        <v>1443.900000000001</v>
      </c>
      <c r="G13" s="1429">
        <v>6.5</v>
      </c>
      <c r="H13" s="1429">
        <v>61.099999999999994</v>
      </c>
      <c r="I13" s="1429">
        <v>196.50000000000003</v>
      </c>
      <c r="J13" s="1429">
        <v>387.40000000000009</v>
      </c>
      <c r="K13" s="1429">
        <v>490.40000000000003</v>
      </c>
      <c r="L13" s="1429">
        <v>221.7</v>
      </c>
      <c r="M13" s="1429">
        <v>50.300000000000004</v>
      </c>
      <c r="N13" s="1429">
        <v>30</v>
      </c>
      <c r="O13" s="1125"/>
      <c r="P13" s="1114"/>
    </row>
    <row r="14" spans="1:17" s="1104" customFormat="1" ht="13.5" customHeight="1" x14ac:dyDescent="0.2">
      <c r="A14" s="1112"/>
      <c r="B14" s="1099"/>
      <c r="C14" s="1431" t="s">
        <v>75</v>
      </c>
      <c r="D14" s="1431"/>
      <c r="E14" s="1113"/>
      <c r="F14" s="1429">
        <v>2126.2999999999961</v>
      </c>
      <c r="G14" s="1429">
        <v>0</v>
      </c>
      <c r="H14" s="1429">
        <v>88.6</v>
      </c>
      <c r="I14" s="1429">
        <v>444.09999999999985</v>
      </c>
      <c r="J14" s="1429">
        <v>456.90000000000026</v>
      </c>
      <c r="K14" s="1429">
        <v>624.9000000000002</v>
      </c>
      <c r="L14" s="1429">
        <v>433.3</v>
      </c>
      <c r="M14" s="1429">
        <v>34</v>
      </c>
      <c r="N14" s="1429">
        <v>44.5</v>
      </c>
      <c r="O14" s="1125"/>
      <c r="P14" s="1114"/>
    </row>
    <row r="15" spans="1:17" s="1104" customFormat="1" ht="13.5" customHeight="1" x14ac:dyDescent="0.2">
      <c r="A15" s="1112"/>
      <c r="B15" s="1099"/>
      <c r="C15" s="1431" t="s">
        <v>61</v>
      </c>
      <c r="D15" s="1431"/>
      <c r="E15" s="1113"/>
      <c r="F15" s="1429">
        <v>7579.9000000000342</v>
      </c>
      <c r="G15" s="1429">
        <v>0</v>
      </c>
      <c r="H15" s="1429">
        <v>551.10000000000036</v>
      </c>
      <c r="I15" s="1429">
        <v>1492.0999999999997</v>
      </c>
      <c r="J15" s="1429">
        <v>2142.6999999999966</v>
      </c>
      <c r="K15" s="1429">
        <v>2097.2999999999988</v>
      </c>
      <c r="L15" s="1429">
        <v>979.40000000000055</v>
      </c>
      <c r="M15" s="1429">
        <v>73.900000000000006</v>
      </c>
      <c r="N15" s="1429">
        <v>243.40000000000003</v>
      </c>
      <c r="O15" s="1125"/>
      <c r="P15" s="1114"/>
    </row>
    <row r="16" spans="1:17" s="1104" customFormat="1" ht="13.5" customHeight="1" x14ac:dyDescent="0.2">
      <c r="A16" s="1112"/>
      <c r="B16" s="1099"/>
      <c r="C16" s="1431" t="s">
        <v>56</v>
      </c>
      <c r="D16" s="1431"/>
      <c r="E16" s="1113"/>
      <c r="F16" s="1429">
        <v>2215.8999999999978</v>
      </c>
      <c r="G16" s="1429">
        <v>0</v>
      </c>
      <c r="H16" s="1429">
        <v>169.1</v>
      </c>
      <c r="I16" s="1429">
        <v>393.80000000000013</v>
      </c>
      <c r="J16" s="1429">
        <v>587.4</v>
      </c>
      <c r="K16" s="1429">
        <v>654.20000000000027</v>
      </c>
      <c r="L16" s="1429">
        <v>328.90000000000003</v>
      </c>
      <c r="M16" s="1429">
        <v>62.2</v>
      </c>
      <c r="N16" s="1429">
        <v>20.3</v>
      </c>
      <c r="O16" s="1125"/>
      <c r="P16" s="1114"/>
    </row>
    <row r="17" spans="1:16" s="1104" customFormat="1" ht="13.5" customHeight="1" x14ac:dyDescent="0.2">
      <c r="A17" s="1112"/>
      <c r="B17" s="1099"/>
      <c r="C17" s="1431" t="s">
        <v>74</v>
      </c>
      <c r="D17" s="1431"/>
      <c r="E17" s="1113"/>
      <c r="F17" s="1429">
        <v>9226.8000000000284</v>
      </c>
      <c r="G17" s="1429">
        <v>26.3</v>
      </c>
      <c r="H17" s="1429">
        <v>799.80000000000041</v>
      </c>
      <c r="I17" s="1429">
        <v>1884.8999999999985</v>
      </c>
      <c r="J17" s="1429">
        <v>2278.1999999999985</v>
      </c>
      <c r="K17" s="1429">
        <v>2324.8999999999983</v>
      </c>
      <c r="L17" s="1429">
        <v>1435.7000000000003</v>
      </c>
      <c r="M17" s="1429">
        <v>270.7</v>
      </c>
      <c r="N17" s="1429">
        <v>206.30000000000007</v>
      </c>
      <c r="O17" s="1125"/>
      <c r="P17" s="1114"/>
    </row>
    <row r="18" spans="1:16" s="1104" customFormat="1" ht="13.5" customHeight="1" x14ac:dyDescent="0.2">
      <c r="A18" s="1112"/>
      <c r="B18" s="1099"/>
      <c r="C18" s="1431" t="s">
        <v>76</v>
      </c>
      <c r="D18" s="1431"/>
      <c r="E18" s="1113"/>
      <c r="F18" s="1429">
        <v>1764.2999999999986</v>
      </c>
      <c r="G18" s="1432">
        <v>0</v>
      </c>
      <c r="H18" s="1429">
        <v>60.9</v>
      </c>
      <c r="I18" s="1429">
        <v>317.8</v>
      </c>
      <c r="J18" s="1429">
        <v>383.40000000000003</v>
      </c>
      <c r="K18" s="1429">
        <v>555.90000000000043</v>
      </c>
      <c r="L18" s="1429">
        <v>383.39999999999992</v>
      </c>
      <c r="M18" s="1429">
        <v>31.200000000000003</v>
      </c>
      <c r="N18" s="1429">
        <v>31.700000000000003</v>
      </c>
      <c r="O18" s="1125"/>
      <c r="P18" s="1114"/>
    </row>
    <row r="19" spans="1:16" s="1104" customFormat="1" ht="13.5" customHeight="1" x14ac:dyDescent="0.2">
      <c r="A19" s="1112"/>
      <c r="B19" s="1099"/>
      <c r="C19" s="1431" t="s">
        <v>60</v>
      </c>
      <c r="D19" s="1431"/>
      <c r="E19" s="1113"/>
      <c r="F19" s="1429">
        <v>12846.10000000006</v>
      </c>
      <c r="G19" s="1429">
        <v>7.4</v>
      </c>
      <c r="H19" s="1429">
        <v>1146.4000000000012</v>
      </c>
      <c r="I19" s="1429">
        <v>2714.3999999999951</v>
      </c>
      <c r="J19" s="1429">
        <v>3701.2999999999956</v>
      </c>
      <c r="K19" s="1429">
        <v>3072.5999999999972</v>
      </c>
      <c r="L19" s="1429">
        <v>1774.6000000000008</v>
      </c>
      <c r="M19" s="1429">
        <v>169.4</v>
      </c>
      <c r="N19" s="1429">
        <v>260</v>
      </c>
      <c r="O19" s="1125"/>
      <c r="P19" s="1114"/>
    </row>
    <row r="20" spans="1:16" s="1104" customFormat="1" ht="13.5" customHeight="1" x14ac:dyDescent="0.2">
      <c r="A20" s="1112"/>
      <c r="B20" s="1099"/>
      <c r="C20" s="1431" t="s">
        <v>59</v>
      </c>
      <c r="D20" s="1431"/>
      <c r="E20" s="1113"/>
      <c r="F20" s="1429">
        <v>42173.999999999724</v>
      </c>
      <c r="G20" s="1429">
        <v>68.100000000000009</v>
      </c>
      <c r="H20" s="1429">
        <v>3744.1999999999989</v>
      </c>
      <c r="I20" s="1429">
        <v>10158.600000000029</v>
      </c>
      <c r="J20" s="1429">
        <v>11635.200000000019</v>
      </c>
      <c r="K20" s="1429">
        <v>9313.7000000000262</v>
      </c>
      <c r="L20" s="1429">
        <v>5206.0999999999985</v>
      </c>
      <c r="M20" s="1429">
        <v>560.90000000000009</v>
      </c>
      <c r="N20" s="1429">
        <v>1487.2000000000012</v>
      </c>
      <c r="O20" s="1125"/>
      <c r="P20" s="1114"/>
    </row>
    <row r="21" spans="1:16" s="1104" customFormat="1" ht="13.5" customHeight="1" x14ac:dyDescent="0.2">
      <c r="A21" s="1112"/>
      <c r="B21" s="1099"/>
      <c r="C21" s="1431" t="s">
        <v>57</v>
      </c>
      <c r="D21" s="1431"/>
      <c r="E21" s="1113"/>
      <c r="F21" s="1429">
        <v>1598.7000000000003</v>
      </c>
      <c r="G21" s="1429">
        <v>0</v>
      </c>
      <c r="H21" s="1429">
        <v>122</v>
      </c>
      <c r="I21" s="1429">
        <v>260</v>
      </c>
      <c r="J21" s="1429">
        <v>447.20000000000027</v>
      </c>
      <c r="K21" s="1429">
        <v>495.5</v>
      </c>
      <c r="L21" s="1429">
        <v>233.70000000000005</v>
      </c>
      <c r="M21" s="1429">
        <v>21.200000000000003</v>
      </c>
      <c r="N21" s="1429">
        <v>19.100000000000001</v>
      </c>
      <c r="O21" s="1125"/>
      <c r="P21" s="1114"/>
    </row>
    <row r="22" spans="1:16" s="1104" customFormat="1" ht="13.5" customHeight="1" x14ac:dyDescent="0.2">
      <c r="A22" s="1112"/>
      <c r="B22" s="1099"/>
      <c r="C22" s="1431" t="s">
        <v>63</v>
      </c>
      <c r="D22" s="1431"/>
      <c r="E22" s="1113"/>
      <c r="F22" s="1429">
        <v>42000.499999999447</v>
      </c>
      <c r="G22" s="1429">
        <v>38.4</v>
      </c>
      <c r="H22" s="1429">
        <v>3768.2999999999929</v>
      </c>
      <c r="I22" s="1429">
        <v>8872.1000000000422</v>
      </c>
      <c r="J22" s="1429">
        <v>11636.500000000018</v>
      </c>
      <c r="K22" s="1429">
        <v>10680.300000000036</v>
      </c>
      <c r="L22" s="1429">
        <v>5514.2999999999893</v>
      </c>
      <c r="M22" s="1429">
        <v>329.2</v>
      </c>
      <c r="N22" s="1429">
        <v>1161.3999999999996</v>
      </c>
      <c r="O22" s="1125"/>
      <c r="P22" s="1114"/>
    </row>
    <row r="23" spans="1:16" s="1104" customFormat="1" ht="13.5" customHeight="1" x14ac:dyDescent="0.2">
      <c r="A23" s="1112"/>
      <c r="B23" s="1099"/>
      <c r="C23" s="1431" t="s">
        <v>79</v>
      </c>
      <c r="D23" s="1431"/>
      <c r="E23" s="1113"/>
      <c r="F23" s="1429">
        <v>8078.6000000000613</v>
      </c>
      <c r="G23" s="1429">
        <v>20.2</v>
      </c>
      <c r="H23" s="1429">
        <v>652.40000000000066</v>
      </c>
      <c r="I23" s="1429">
        <v>1454.6000000000001</v>
      </c>
      <c r="J23" s="1429">
        <v>2180.299999999997</v>
      </c>
      <c r="K23" s="1429">
        <v>2304.2999999999943</v>
      </c>
      <c r="L23" s="1429">
        <v>1235.3000000000015</v>
      </c>
      <c r="M23" s="1429">
        <v>101.9</v>
      </c>
      <c r="N23" s="1429">
        <v>129.60000000000002</v>
      </c>
      <c r="O23" s="1125"/>
      <c r="P23" s="1114"/>
    </row>
    <row r="24" spans="1:16" s="1104" customFormat="1" ht="13.5" customHeight="1" x14ac:dyDescent="0.2">
      <c r="A24" s="1112"/>
      <c r="B24" s="1099"/>
      <c r="C24" s="1431" t="s">
        <v>58</v>
      </c>
      <c r="D24" s="1431"/>
      <c r="E24" s="1113"/>
      <c r="F24" s="1429">
        <v>12224.600000000048</v>
      </c>
      <c r="G24" s="1429">
        <v>28.3</v>
      </c>
      <c r="H24" s="1429">
        <v>940.80000000000064</v>
      </c>
      <c r="I24" s="1429">
        <v>2466.0999999999958</v>
      </c>
      <c r="J24" s="1429">
        <v>3437.6999999999957</v>
      </c>
      <c r="K24" s="1429">
        <v>3136.9999999999986</v>
      </c>
      <c r="L24" s="1429">
        <v>1632.3999999999992</v>
      </c>
      <c r="M24" s="1429">
        <v>201.7</v>
      </c>
      <c r="N24" s="1429">
        <v>380.5999999999998</v>
      </c>
      <c r="O24" s="1125"/>
      <c r="P24" s="1114"/>
    </row>
    <row r="25" spans="1:16" s="1104" customFormat="1" ht="13.5" customHeight="1" x14ac:dyDescent="0.2">
      <c r="A25" s="1112"/>
      <c r="B25" s="1099"/>
      <c r="C25" s="1431" t="s">
        <v>65</v>
      </c>
      <c r="D25" s="1431"/>
      <c r="E25" s="1113"/>
      <c r="F25" s="1429">
        <v>4220.6999999999935</v>
      </c>
      <c r="G25" s="1429">
        <v>0</v>
      </c>
      <c r="H25" s="1429">
        <v>340.6</v>
      </c>
      <c r="I25" s="1429">
        <v>917.90000000000043</v>
      </c>
      <c r="J25" s="1429">
        <v>1141.6999999999994</v>
      </c>
      <c r="K25" s="1429">
        <v>1123.0000000000002</v>
      </c>
      <c r="L25" s="1429">
        <v>582.10000000000036</v>
      </c>
      <c r="M25" s="1429">
        <v>47.1</v>
      </c>
      <c r="N25" s="1429">
        <v>68.3</v>
      </c>
      <c r="O25" s="1125"/>
      <c r="P25" s="1114"/>
    </row>
    <row r="26" spans="1:16" s="1104" customFormat="1" ht="13.5" customHeight="1" x14ac:dyDescent="0.2">
      <c r="A26" s="1112"/>
      <c r="B26" s="1099"/>
      <c r="C26" s="1431" t="s">
        <v>67</v>
      </c>
      <c r="D26" s="1431"/>
      <c r="E26" s="1113"/>
      <c r="F26" s="1429">
        <v>2781.9999999999991</v>
      </c>
      <c r="G26" s="1432">
        <v>0</v>
      </c>
      <c r="H26" s="1429">
        <v>193.70000000000002</v>
      </c>
      <c r="I26" s="1429">
        <v>476.20000000000016</v>
      </c>
      <c r="J26" s="1429">
        <v>647.20000000000005</v>
      </c>
      <c r="K26" s="1429">
        <v>762.90000000000032</v>
      </c>
      <c r="L26" s="1429">
        <v>585.4000000000002</v>
      </c>
      <c r="M26" s="1429">
        <v>58.6</v>
      </c>
      <c r="N26" s="1429">
        <v>58</v>
      </c>
      <c r="O26" s="1125"/>
      <c r="P26" s="1114"/>
    </row>
    <row r="27" spans="1:16" s="1104" customFormat="1" ht="13.5" customHeight="1" x14ac:dyDescent="0.2">
      <c r="A27" s="1112"/>
      <c r="B27" s="1099"/>
      <c r="C27" s="1431" t="s">
        <v>77</v>
      </c>
      <c r="D27" s="1431"/>
      <c r="E27" s="1113"/>
      <c r="F27" s="1429">
        <v>6411.3000000000147</v>
      </c>
      <c r="G27" s="1429">
        <v>0</v>
      </c>
      <c r="H27" s="1429">
        <v>541.30000000000041</v>
      </c>
      <c r="I27" s="1429">
        <v>1095.3000000000004</v>
      </c>
      <c r="J27" s="1429">
        <v>1636.2999999999984</v>
      </c>
      <c r="K27" s="1429">
        <v>1687.2999999999995</v>
      </c>
      <c r="L27" s="1429">
        <v>1180.4000000000005</v>
      </c>
      <c r="M27" s="1429">
        <v>82.3</v>
      </c>
      <c r="N27" s="1429">
        <v>188.4</v>
      </c>
      <c r="O27" s="1125"/>
      <c r="P27" s="1114"/>
    </row>
    <row r="28" spans="1:16" s="1104" customFormat="1" ht="13.5" customHeight="1" x14ac:dyDescent="0.2">
      <c r="A28" s="1112"/>
      <c r="B28" s="1099"/>
      <c r="C28" s="1431" t="s">
        <v>648</v>
      </c>
      <c r="D28" s="1431"/>
      <c r="E28" s="1113"/>
      <c r="F28" s="1429">
        <v>2617</v>
      </c>
      <c r="G28" s="1429">
        <v>3</v>
      </c>
      <c r="H28" s="1429">
        <v>225</v>
      </c>
      <c r="I28" s="1429">
        <v>673</v>
      </c>
      <c r="J28" s="1429">
        <v>798</v>
      </c>
      <c r="K28" s="1429">
        <v>587</v>
      </c>
      <c r="L28" s="1429">
        <v>199</v>
      </c>
      <c r="M28" s="1429">
        <v>8</v>
      </c>
      <c r="N28" s="1429">
        <v>124</v>
      </c>
      <c r="O28" s="1125"/>
      <c r="P28" s="1114"/>
    </row>
    <row r="29" spans="1:16" s="1104" customFormat="1" ht="13.5" customHeight="1" x14ac:dyDescent="0.2">
      <c r="A29" s="1112"/>
      <c r="B29" s="1099"/>
      <c r="C29" s="1431" t="s">
        <v>649</v>
      </c>
      <c r="D29" s="1431"/>
      <c r="E29" s="1113"/>
      <c r="F29" s="1429">
        <v>3566</v>
      </c>
      <c r="G29" s="1429">
        <v>4</v>
      </c>
      <c r="H29" s="1429">
        <v>304</v>
      </c>
      <c r="I29" s="1429">
        <v>757</v>
      </c>
      <c r="J29" s="1429">
        <v>994</v>
      </c>
      <c r="K29" s="1429">
        <v>974</v>
      </c>
      <c r="L29" s="1429">
        <v>432</v>
      </c>
      <c r="M29" s="1429">
        <v>33</v>
      </c>
      <c r="N29" s="1429">
        <v>68</v>
      </c>
      <c r="O29" s="1125"/>
      <c r="P29" s="1114"/>
    </row>
    <row r="30" spans="1:16" s="1104" customFormat="1" ht="13.5" customHeight="1" x14ac:dyDescent="0.2">
      <c r="A30" s="1112"/>
      <c r="B30" s="1099"/>
      <c r="C30" s="1431" t="s">
        <v>650</v>
      </c>
      <c r="D30" s="1431"/>
      <c r="E30" s="1113"/>
      <c r="F30" s="1429">
        <v>3474</v>
      </c>
      <c r="G30" s="1432">
        <v>0</v>
      </c>
      <c r="H30" s="1429">
        <v>182</v>
      </c>
      <c r="I30" s="1429">
        <v>611</v>
      </c>
      <c r="J30" s="1429">
        <v>1170</v>
      </c>
      <c r="K30" s="1429">
        <v>1069</v>
      </c>
      <c r="L30" s="1429">
        <v>373</v>
      </c>
      <c r="M30" s="1429">
        <v>11</v>
      </c>
      <c r="N30" s="1429">
        <v>58</v>
      </c>
      <c r="O30" s="1125"/>
      <c r="P30" s="1114"/>
    </row>
    <row r="31" spans="1:16" s="1104" customFormat="1" ht="13.5" customHeight="1" x14ac:dyDescent="0.2">
      <c r="A31" s="1112"/>
      <c r="B31" s="1099"/>
      <c r="C31" s="1431" t="s">
        <v>495</v>
      </c>
      <c r="D31" s="1431"/>
      <c r="E31" s="1113"/>
      <c r="F31" s="1429">
        <v>218.90000000000006</v>
      </c>
      <c r="G31" s="1429">
        <v>0</v>
      </c>
      <c r="H31" s="1429">
        <v>0</v>
      </c>
      <c r="I31" s="1429">
        <v>0</v>
      </c>
      <c r="J31" s="1429">
        <v>0</v>
      </c>
      <c r="K31" s="1429">
        <v>0</v>
      </c>
      <c r="L31" s="1429">
        <v>0</v>
      </c>
      <c r="M31" s="1429">
        <v>0</v>
      </c>
      <c r="N31" s="1429">
        <v>218.90000000000006</v>
      </c>
      <c r="O31" s="1125"/>
      <c r="P31" s="1114"/>
    </row>
    <row r="32" spans="1:16" s="1119" customFormat="1" ht="21.75" customHeight="1" thickBot="1" x14ac:dyDescent="0.25">
      <c r="A32" s="1115"/>
      <c r="B32" s="1115"/>
      <c r="C32" s="1116"/>
      <c r="D32" s="1117"/>
      <c r="E32" s="1117"/>
      <c r="F32" s="1433"/>
      <c r="G32" s="1433"/>
      <c r="H32" s="1433"/>
      <c r="I32" s="1433"/>
      <c r="J32" s="1433"/>
      <c r="K32" s="1433"/>
      <c r="L32" s="1433"/>
      <c r="M32" s="1433"/>
      <c r="N32" s="1433"/>
      <c r="O32" s="421"/>
      <c r="P32" s="1118"/>
    </row>
    <row r="33" spans="1:17" s="136" customFormat="1" ht="13.5" thickBot="1" x14ac:dyDescent="0.25">
      <c r="A33" s="134"/>
      <c r="B33" s="135"/>
      <c r="C33" s="1662" t="s">
        <v>651</v>
      </c>
      <c r="D33" s="1663"/>
      <c r="E33" s="1663"/>
      <c r="F33" s="1663"/>
      <c r="G33" s="1663"/>
      <c r="H33" s="1663"/>
      <c r="I33" s="1663"/>
      <c r="J33" s="1663"/>
      <c r="K33" s="1663"/>
      <c r="L33" s="1663"/>
      <c r="M33" s="1663"/>
      <c r="N33" s="1664"/>
      <c r="O33" s="421"/>
      <c r="P33" s="1097"/>
      <c r="Q33" s="1120"/>
    </row>
    <row r="34" spans="1:17" s="1119" customFormat="1" ht="3.75" customHeight="1" x14ac:dyDescent="0.2">
      <c r="A34" s="1115"/>
      <c r="B34" s="1115"/>
      <c r="C34" s="1116"/>
      <c r="D34" s="1121"/>
      <c r="E34" s="1121"/>
      <c r="F34" s="1122"/>
      <c r="G34" s="1122"/>
      <c r="H34" s="1122"/>
      <c r="I34" s="1122"/>
      <c r="J34" s="1122"/>
      <c r="K34" s="1116"/>
      <c r="L34" s="1123"/>
      <c r="N34" s="1124"/>
      <c r="O34" s="421"/>
      <c r="P34" s="1118"/>
    </row>
    <row r="35" spans="1:17" s="1119" customFormat="1" ht="36" customHeight="1" x14ac:dyDescent="0.2">
      <c r="A35" s="1115"/>
      <c r="B35" s="1115"/>
      <c r="C35" s="1658">
        <f>+C6</f>
        <v>2016</v>
      </c>
      <c r="D35" s="1659"/>
      <c r="E35" s="1422"/>
      <c r="F35" s="1393" t="s">
        <v>470</v>
      </c>
      <c r="G35" s="1423" t="s">
        <v>646</v>
      </c>
      <c r="H35" s="1423" t="s">
        <v>510</v>
      </c>
      <c r="I35" s="1423" t="s">
        <v>497</v>
      </c>
      <c r="J35" s="1423" t="s">
        <v>498</v>
      </c>
      <c r="K35" s="1423" t="s">
        <v>499</v>
      </c>
      <c r="L35" s="1423" t="s">
        <v>500</v>
      </c>
      <c r="M35" s="1423" t="s">
        <v>647</v>
      </c>
      <c r="N35" s="1423" t="s">
        <v>495</v>
      </c>
      <c r="O35" s="421"/>
      <c r="P35" s="1118"/>
    </row>
    <row r="36" spans="1:17" s="1107" customFormat="1" x14ac:dyDescent="0.2">
      <c r="A36" s="1105"/>
      <c r="B36" s="1106"/>
      <c r="C36" s="1665" t="s">
        <v>78</v>
      </c>
      <c r="D36" s="1665"/>
      <c r="E36" s="1390"/>
      <c r="F36" s="1426"/>
      <c r="G36" s="1427"/>
      <c r="H36" s="1424"/>
      <c r="I36" s="1425"/>
      <c r="J36" s="1424"/>
      <c r="K36" s="1424"/>
      <c r="L36" s="1667"/>
      <c r="M36" s="1667"/>
      <c r="N36" s="1424"/>
      <c r="O36" s="421"/>
      <c r="P36" s="1102"/>
      <c r="Q36" s="1103"/>
    </row>
    <row r="37" spans="1:17" s="1107" customFormat="1" ht="4.5" customHeight="1" x14ac:dyDescent="0.2">
      <c r="A37" s="1105"/>
      <c r="B37" s="1106"/>
      <c r="C37" s="1665"/>
      <c r="D37" s="1665"/>
      <c r="E37" s="1390"/>
      <c r="F37" s="1426"/>
      <c r="G37" s="1427"/>
      <c r="H37" s="1424"/>
      <c r="I37" s="1425"/>
      <c r="J37" s="1424"/>
      <c r="K37" s="1424"/>
      <c r="L37" s="1428"/>
      <c r="M37" s="1428"/>
      <c r="N37" s="1424"/>
      <c r="O37" s="421"/>
      <c r="P37" s="1102"/>
      <c r="Q37" s="1103"/>
    </row>
    <row r="38" spans="1:17" s="1111" customFormat="1" x14ac:dyDescent="0.2">
      <c r="A38" s="1108"/>
      <c r="B38" s="1109"/>
      <c r="C38" s="1582" t="s">
        <v>68</v>
      </c>
      <c r="D38" s="1582"/>
      <c r="E38" s="1392"/>
      <c r="F38" s="1430">
        <v>138</v>
      </c>
      <c r="G38" s="1434">
        <v>0</v>
      </c>
      <c r="H38" s="1430">
        <v>6</v>
      </c>
      <c r="I38" s="1430">
        <v>5</v>
      </c>
      <c r="J38" s="1430">
        <v>25</v>
      </c>
      <c r="K38" s="1430">
        <v>47</v>
      </c>
      <c r="L38" s="1430">
        <v>48</v>
      </c>
      <c r="M38" s="1430">
        <v>7</v>
      </c>
      <c r="N38" s="1434">
        <v>0</v>
      </c>
      <c r="O38" s="421"/>
      <c r="P38" s="1110"/>
    </row>
    <row r="39" spans="1:17" s="1111" customFormat="1" ht="13.5" customHeight="1" x14ac:dyDescent="0.2">
      <c r="A39" s="1108"/>
      <c r="B39" s="1109"/>
      <c r="C39" s="1431" t="s">
        <v>62</v>
      </c>
      <c r="D39" s="1431"/>
      <c r="E39" s="1096"/>
      <c r="F39" s="1429">
        <v>13</v>
      </c>
      <c r="G39" s="1432">
        <v>0</v>
      </c>
      <c r="H39" s="1429">
        <v>0</v>
      </c>
      <c r="I39" s="1429">
        <v>0</v>
      </c>
      <c r="J39" s="1429">
        <v>5</v>
      </c>
      <c r="K39" s="1429">
        <v>4</v>
      </c>
      <c r="L39" s="1429">
        <v>3</v>
      </c>
      <c r="M39" s="1429">
        <v>1</v>
      </c>
      <c r="N39" s="1432">
        <v>0</v>
      </c>
      <c r="O39" s="421"/>
      <c r="P39" s="1110"/>
    </row>
    <row r="40" spans="1:17" s="1111" customFormat="1" ht="13.5" customHeight="1" x14ac:dyDescent="0.2">
      <c r="A40" s="1108"/>
      <c r="B40" s="1109"/>
      <c r="C40" s="1431" t="s">
        <v>55</v>
      </c>
      <c r="D40" s="1431"/>
      <c r="E40" s="1096"/>
      <c r="F40" s="1429">
        <v>4</v>
      </c>
      <c r="G40" s="1432">
        <v>0</v>
      </c>
      <c r="H40" s="1432">
        <v>0</v>
      </c>
      <c r="I40" s="1429">
        <v>0</v>
      </c>
      <c r="J40" s="1429">
        <v>0</v>
      </c>
      <c r="K40" s="1432">
        <v>2</v>
      </c>
      <c r="L40" s="1432">
        <v>2</v>
      </c>
      <c r="M40" s="1432">
        <v>0</v>
      </c>
      <c r="N40" s="1432">
        <v>0</v>
      </c>
      <c r="O40" s="421"/>
      <c r="P40" s="1110"/>
    </row>
    <row r="41" spans="1:17" s="1104" customFormat="1" ht="13.5" customHeight="1" x14ac:dyDescent="0.2">
      <c r="A41" s="1112"/>
      <c r="B41" s="1099"/>
      <c r="C41" s="1431" t="s">
        <v>64</v>
      </c>
      <c r="D41" s="1431"/>
      <c r="E41" s="1113"/>
      <c r="F41" s="1429">
        <v>8</v>
      </c>
      <c r="G41" s="1432">
        <v>0</v>
      </c>
      <c r="H41" s="1432">
        <v>0</v>
      </c>
      <c r="I41" s="1429">
        <v>0</v>
      </c>
      <c r="J41" s="1429">
        <v>2</v>
      </c>
      <c r="K41" s="1429">
        <v>2</v>
      </c>
      <c r="L41" s="1429">
        <v>3</v>
      </c>
      <c r="M41" s="1432">
        <v>1</v>
      </c>
      <c r="N41" s="1432">
        <v>0</v>
      </c>
      <c r="O41" s="1125"/>
      <c r="P41" s="1114"/>
    </row>
    <row r="42" spans="1:17" s="1104" customFormat="1" ht="13.5" customHeight="1" x14ac:dyDescent="0.2">
      <c r="A42" s="1112"/>
      <c r="B42" s="1099"/>
      <c r="C42" s="1431" t="s">
        <v>66</v>
      </c>
      <c r="D42" s="1431"/>
      <c r="E42" s="1113"/>
      <c r="F42" s="1429">
        <v>2</v>
      </c>
      <c r="G42" s="1432">
        <v>0</v>
      </c>
      <c r="H42" s="1429">
        <v>0</v>
      </c>
      <c r="I42" s="1429">
        <v>0</v>
      </c>
      <c r="J42" s="1432">
        <v>0</v>
      </c>
      <c r="K42" s="1429">
        <v>0</v>
      </c>
      <c r="L42" s="1432">
        <v>2</v>
      </c>
      <c r="M42" s="1429">
        <v>0</v>
      </c>
      <c r="N42" s="1432">
        <v>0</v>
      </c>
      <c r="O42" s="1125"/>
      <c r="P42" s="1114"/>
    </row>
    <row r="43" spans="1:17" s="1104" customFormat="1" ht="13.5" customHeight="1" x14ac:dyDescent="0.2">
      <c r="A43" s="1112"/>
      <c r="B43" s="1099"/>
      <c r="C43" s="1431" t="s">
        <v>75</v>
      </c>
      <c r="D43" s="1431"/>
      <c r="E43" s="1113"/>
      <c r="F43" s="1429">
        <v>3</v>
      </c>
      <c r="G43" s="1432">
        <v>0</v>
      </c>
      <c r="H43" s="1429">
        <v>0</v>
      </c>
      <c r="I43" s="1432">
        <v>1</v>
      </c>
      <c r="J43" s="1432">
        <v>0</v>
      </c>
      <c r="K43" s="1429">
        <v>0</v>
      </c>
      <c r="L43" s="1429">
        <v>2</v>
      </c>
      <c r="M43" s="1432">
        <v>0</v>
      </c>
      <c r="N43" s="1432">
        <v>0</v>
      </c>
      <c r="O43" s="1125"/>
      <c r="P43" s="1114"/>
    </row>
    <row r="44" spans="1:17" s="1104" customFormat="1" ht="13.5" customHeight="1" x14ac:dyDescent="0.2">
      <c r="A44" s="1112"/>
      <c r="B44" s="1099"/>
      <c r="C44" s="1431" t="s">
        <v>61</v>
      </c>
      <c r="D44" s="1431"/>
      <c r="E44" s="1113"/>
      <c r="F44" s="1429">
        <v>7</v>
      </c>
      <c r="G44" s="1432">
        <v>0</v>
      </c>
      <c r="H44" s="1432">
        <v>0</v>
      </c>
      <c r="I44" s="1429">
        <v>0</v>
      </c>
      <c r="J44" s="1432">
        <v>0</v>
      </c>
      <c r="K44" s="1429">
        <v>2</v>
      </c>
      <c r="L44" s="1432">
        <v>3</v>
      </c>
      <c r="M44" s="1429">
        <v>2</v>
      </c>
      <c r="N44" s="1432">
        <v>0</v>
      </c>
      <c r="O44" s="1125"/>
      <c r="P44" s="1114"/>
    </row>
    <row r="45" spans="1:17" s="1104" customFormat="1" ht="13.5" customHeight="1" x14ac:dyDescent="0.2">
      <c r="A45" s="1112"/>
      <c r="B45" s="1099"/>
      <c r="C45" s="1431" t="s">
        <v>56</v>
      </c>
      <c r="D45" s="1431"/>
      <c r="E45" s="1113"/>
      <c r="F45" s="1429">
        <v>1</v>
      </c>
      <c r="G45" s="1432">
        <v>0</v>
      </c>
      <c r="H45" s="1432">
        <v>0</v>
      </c>
      <c r="I45" s="1429">
        <v>0</v>
      </c>
      <c r="J45" s="1429">
        <v>0</v>
      </c>
      <c r="K45" s="1429">
        <v>0</v>
      </c>
      <c r="L45" s="1432">
        <v>1</v>
      </c>
      <c r="M45" s="1429">
        <v>0</v>
      </c>
      <c r="N45" s="1432">
        <v>0</v>
      </c>
      <c r="O45" s="1125"/>
      <c r="P45" s="1114"/>
    </row>
    <row r="46" spans="1:17" s="1104" customFormat="1" ht="13.5" customHeight="1" x14ac:dyDescent="0.2">
      <c r="A46" s="1112"/>
      <c r="B46" s="1099"/>
      <c r="C46" s="1431" t="s">
        <v>74</v>
      </c>
      <c r="D46" s="1431"/>
      <c r="E46" s="1113"/>
      <c r="F46" s="1429">
        <v>3</v>
      </c>
      <c r="G46" s="1432">
        <v>0</v>
      </c>
      <c r="H46" s="1429">
        <v>1</v>
      </c>
      <c r="I46" s="1429">
        <v>0</v>
      </c>
      <c r="J46" s="1429">
        <v>0</v>
      </c>
      <c r="K46" s="1429">
        <v>2</v>
      </c>
      <c r="L46" s="1429">
        <v>0</v>
      </c>
      <c r="M46" s="1429">
        <v>0</v>
      </c>
      <c r="N46" s="1432">
        <v>0</v>
      </c>
      <c r="O46" s="1125"/>
      <c r="P46" s="1114"/>
    </row>
    <row r="47" spans="1:17" s="1104" customFormat="1" ht="13.5" customHeight="1" x14ac:dyDescent="0.2">
      <c r="A47" s="1112"/>
      <c r="B47" s="1099"/>
      <c r="C47" s="1431" t="s">
        <v>76</v>
      </c>
      <c r="D47" s="1431"/>
      <c r="E47" s="1113"/>
      <c r="F47" s="1429">
        <v>3</v>
      </c>
      <c r="G47" s="1432">
        <v>0</v>
      </c>
      <c r="H47" s="1429">
        <v>0</v>
      </c>
      <c r="I47" s="1429">
        <v>0</v>
      </c>
      <c r="J47" s="1432">
        <v>0</v>
      </c>
      <c r="K47" s="1429">
        <v>1</v>
      </c>
      <c r="L47" s="1432">
        <v>1</v>
      </c>
      <c r="M47" s="1429">
        <v>1</v>
      </c>
      <c r="N47" s="1432">
        <v>0</v>
      </c>
      <c r="O47" s="1125"/>
      <c r="P47" s="1114"/>
    </row>
    <row r="48" spans="1:17" s="1104" customFormat="1" ht="13.5" customHeight="1" x14ac:dyDescent="0.2">
      <c r="A48" s="1112"/>
      <c r="B48" s="1099"/>
      <c r="C48" s="1431" t="s">
        <v>60</v>
      </c>
      <c r="D48" s="1431"/>
      <c r="E48" s="1113"/>
      <c r="F48" s="1429">
        <v>13</v>
      </c>
      <c r="G48" s="1432">
        <v>0</v>
      </c>
      <c r="H48" s="1429">
        <v>1</v>
      </c>
      <c r="I48" s="1429">
        <v>1</v>
      </c>
      <c r="J48" s="1429">
        <v>3</v>
      </c>
      <c r="K48" s="1429">
        <v>3</v>
      </c>
      <c r="L48" s="1429">
        <v>5</v>
      </c>
      <c r="M48" s="1429">
        <v>0</v>
      </c>
      <c r="N48" s="1432">
        <v>0</v>
      </c>
      <c r="O48" s="1125"/>
      <c r="P48" s="1114"/>
    </row>
    <row r="49" spans="1:16" s="1104" customFormat="1" ht="13.5" customHeight="1" x14ac:dyDescent="0.2">
      <c r="A49" s="1112"/>
      <c r="B49" s="1099"/>
      <c r="C49" s="1431" t="s">
        <v>59</v>
      </c>
      <c r="D49" s="1431"/>
      <c r="E49" s="1113"/>
      <c r="F49" s="1429">
        <v>19</v>
      </c>
      <c r="G49" s="1432">
        <v>0</v>
      </c>
      <c r="H49" s="1432">
        <v>0</v>
      </c>
      <c r="I49" s="1429">
        <v>0</v>
      </c>
      <c r="J49" s="1429">
        <v>3</v>
      </c>
      <c r="K49" s="1429">
        <v>7</v>
      </c>
      <c r="L49" s="1429">
        <v>8</v>
      </c>
      <c r="M49" s="1429">
        <v>1</v>
      </c>
      <c r="N49" s="1432">
        <v>0</v>
      </c>
      <c r="O49" s="1125"/>
      <c r="P49" s="1114"/>
    </row>
    <row r="50" spans="1:16" s="1104" customFormat="1" ht="13.5" customHeight="1" x14ac:dyDescent="0.2">
      <c r="A50" s="1112"/>
      <c r="B50" s="1099"/>
      <c r="C50" s="1431" t="s">
        <v>57</v>
      </c>
      <c r="D50" s="1431"/>
      <c r="E50" s="1113"/>
      <c r="F50" s="1429">
        <v>1</v>
      </c>
      <c r="G50" s="1432">
        <v>0</v>
      </c>
      <c r="H50" s="1432">
        <v>0</v>
      </c>
      <c r="I50" s="1432">
        <v>0</v>
      </c>
      <c r="J50" s="1432">
        <v>0</v>
      </c>
      <c r="K50" s="1429">
        <v>0</v>
      </c>
      <c r="L50" s="1429">
        <v>1</v>
      </c>
      <c r="M50" s="1432">
        <v>0</v>
      </c>
      <c r="N50" s="1432">
        <v>0</v>
      </c>
      <c r="O50" s="1125"/>
      <c r="P50" s="1114"/>
    </row>
    <row r="51" spans="1:16" s="1104" customFormat="1" ht="13.5" customHeight="1" x14ac:dyDescent="0.2">
      <c r="A51" s="1112"/>
      <c r="B51" s="1099"/>
      <c r="C51" s="1431" t="s">
        <v>63</v>
      </c>
      <c r="D51" s="1431"/>
      <c r="E51" s="1113"/>
      <c r="F51" s="1429">
        <v>18</v>
      </c>
      <c r="G51" s="1432">
        <v>0</v>
      </c>
      <c r="H51" s="1432">
        <v>2</v>
      </c>
      <c r="I51" s="1429">
        <v>1</v>
      </c>
      <c r="J51" s="1429">
        <v>3</v>
      </c>
      <c r="K51" s="1429">
        <v>8</v>
      </c>
      <c r="L51" s="1429">
        <v>3</v>
      </c>
      <c r="M51" s="1432">
        <v>1</v>
      </c>
      <c r="N51" s="1432">
        <v>0</v>
      </c>
      <c r="O51" s="1125"/>
      <c r="P51" s="1114"/>
    </row>
    <row r="52" spans="1:16" s="1104" customFormat="1" ht="13.5" customHeight="1" x14ac:dyDescent="0.2">
      <c r="A52" s="1112"/>
      <c r="B52" s="1099"/>
      <c r="C52" s="1431" t="s">
        <v>79</v>
      </c>
      <c r="D52" s="1431"/>
      <c r="E52" s="1113"/>
      <c r="F52" s="1429">
        <v>12</v>
      </c>
      <c r="G52" s="1432">
        <v>0</v>
      </c>
      <c r="H52" s="1429">
        <v>1</v>
      </c>
      <c r="I52" s="1432">
        <v>1</v>
      </c>
      <c r="J52" s="1429">
        <v>0</v>
      </c>
      <c r="K52" s="1429">
        <v>6</v>
      </c>
      <c r="L52" s="1429">
        <v>4</v>
      </c>
      <c r="M52" s="1429">
        <v>0</v>
      </c>
      <c r="N52" s="1432">
        <v>0</v>
      </c>
      <c r="O52" s="1125"/>
      <c r="P52" s="1114"/>
    </row>
    <row r="53" spans="1:16" s="1104" customFormat="1" ht="13.5" customHeight="1" x14ac:dyDescent="0.2">
      <c r="A53" s="1112"/>
      <c r="B53" s="1099"/>
      <c r="C53" s="1431" t="s">
        <v>58</v>
      </c>
      <c r="D53" s="1431"/>
      <c r="E53" s="1113"/>
      <c r="F53" s="1429">
        <v>4</v>
      </c>
      <c r="G53" s="1432">
        <v>0</v>
      </c>
      <c r="H53" s="1429">
        <v>0</v>
      </c>
      <c r="I53" s="1429">
        <v>0</v>
      </c>
      <c r="J53" s="1429">
        <v>1</v>
      </c>
      <c r="K53" s="1429">
        <v>1</v>
      </c>
      <c r="L53" s="1429">
        <v>2</v>
      </c>
      <c r="M53" s="1432">
        <v>0</v>
      </c>
      <c r="N53" s="1432">
        <v>0</v>
      </c>
      <c r="O53" s="1125"/>
      <c r="P53" s="1114"/>
    </row>
    <row r="54" spans="1:16" s="1104" customFormat="1" ht="13.5" customHeight="1" x14ac:dyDescent="0.2">
      <c r="A54" s="1112"/>
      <c r="B54" s="1099"/>
      <c r="C54" s="1431" t="s">
        <v>65</v>
      </c>
      <c r="D54" s="1431"/>
      <c r="E54" s="1113"/>
      <c r="F54" s="1429">
        <v>3</v>
      </c>
      <c r="G54" s="1432">
        <v>0</v>
      </c>
      <c r="H54" s="1432">
        <v>0</v>
      </c>
      <c r="I54" s="1432">
        <v>0</v>
      </c>
      <c r="J54" s="1429">
        <v>0</v>
      </c>
      <c r="K54" s="1429">
        <v>2</v>
      </c>
      <c r="L54" s="1432">
        <v>1</v>
      </c>
      <c r="M54" s="1432">
        <v>0</v>
      </c>
      <c r="N54" s="1432">
        <v>0</v>
      </c>
      <c r="O54" s="1125"/>
      <c r="P54" s="1114"/>
    </row>
    <row r="55" spans="1:16" s="1104" customFormat="1" ht="13.5" customHeight="1" x14ac:dyDescent="0.2">
      <c r="A55" s="1112"/>
      <c r="B55" s="1099"/>
      <c r="C55" s="1431" t="s">
        <v>67</v>
      </c>
      <c r="D55" s="1431"/>
      <c r="E55" s="1113"/>
      <c r="F55" s="1429">
        <v>3</v>
      </c>
      <c r="G55" s="1432">
        <v>0</v>
      </c>
      <c r="H55" s="1432">
        <v>0</v>
      </c>
      <c r="I55" s="1432">
        <v>0</v>
      </c>
      <c r="J55" s="1432">
        <v>1</v>
      </c>
      <c r="K55" s="1429">
        <v>1</v>
      </c>
      <c r="L55" s="1432">
        <v>1</v>
      </c>
      <c r="M55" s="1432">
        <v>0</v>
      </c>
      <c r="N55" s="1432">
        <v>0</v>
      </c>
      <c r="O55" s="1125"/>
      <c r="P55" s="1114"/>
    </row>
    <row r="56" spans="1:16" s="1104" customFormat="1" ht="13.5" customHeight="1" x14ac:dyDescent="0.2">
      <c r="A56" s="1112"/>
      <c r="B56" s="1099"/>
      <c r="C56" s="1431" t="s">
        <v>77</v>
      </c>
      <c r="D56" s="1431"/>
      <c r="E56" s="1113"/>
      <c r="F56" s="1429">
        <v>6</v>
      </c>
      <c r="G56" s="1432">
        <v>0</v>
      </c>
      <c r="H56" s="1429">
        <v>0</v>
      </c>
      <c r="I56" s="1429">
        <v>0</v>
      </c>
      <c r="J56" s="1429">
        <v>2</v>
      </c>
      <c r="K56" s="1429">
        <v>2</v>
      </c>
      <c r="L56" s="1429">
        <v>2</v>
      </c>
      <c r="M56" s="1429">
        <v>0</v>
      </c>
      <c r="N56" s="1432">
        <v>0</v>
      </c>
      <c r="O56" s="1125"/>
      <c r="P56" s="1114"/>
    </row>
    <row r="57" spans="1:16" s="1104" customFormat="1" ht="13.5" customHeight="1" x14ac:dyDescent="0.2">
      <c r="A57" s="1112"/>
      <c r="B57" s="1099"/>
      <c r="C57" s="1431" t="s">
        <v>648</v>
      </c>
      <c r="D57" s="1431"/>
      <c r="E57" s="1113"/>
      <c r="F57" s="1429">
        <v>2</v>
      </c>
      <c r="G57" s="1432">
        <v>0</v>
      </c>
      <c r="H57" s="1432">
        <v>1</v>
      </c>
      <c r="I57" s="1429">
        <v>0</v>
      </c>
      <c r="J57" s="1429">
        <v>0</v>
      </c>
      <c r="K57" s="1429">
        <v>0</v>
      </c>
      <c r="L57" s="1432">
        <v>1</v>
      </c>
      <c r="M57" s="1432">
        <v>0</v>
      </c>
      <c r="N57" s="1432">
        <v>0</v>
      </c>
      <c r="O57" s="1125"/>
      <c r="P57" s="1114"/>
    </row>
    <row r="58" spans="1:16" s="1104" customFormat="1" ht="13.5" customHeight="1" x14ac:dyDescent="0.2">
      <c r="A58" s="1112"/>
      <c r="B58" s="1099"/>
      <c r="C58" s="1431" t="s">
        <v>649</v>
      </c>
      <c r="D58" s="1431"/>
      <c r="E58" s="1113"/>
      <c r="F58" s="1429">
        <v>2</v>
      </c>
      <c r="G58" s="1432">
        <v>0</v>
      </c>
      <c r="H58" s="1432">
        <v>0</v>
      </c>
      <c r="I58" s="1429">
        <v>0</v>
      </c>
      <c r="J58" s="1432">
        <v>1</v>
      </c>
      <c r="K58" s="1432">
        <v>1</v>
      </c>
      <c r="L58" s="1432">
        <v>0</v>
      </c>
      <c r="M58" s="1432">
        <v>0</v>
      </c>
      <c r="N58" s="1432">
        <v>0</v>
      </c>
      <c r="O58" s="1125"/>
      <c r="P58" s="1114"/>
    </row>
    <row r="59" spans="1:16" s="1104" customFormat="1" ht="13.5" customHeight="1" x14ac:dyDescent="0.2">
      <c r="A59" s="1112"/>
      <c r="B59" s="1099"/>
      <c r="C59" s="1431" t="s">
        <v>650</v>
      </c>
      <c r="D59" s="1431"/>
      <c r="E59" s="1113"/>
      <c r="F59" s="1429">
        <v>11</v>
      </c>
      <c r="G59" s="1432">
        <v>0</v>
      </c>
      <c r="H59" s="1429">
        <v>0</v>
      </c>
      <c r="I59" s="1429">
        <v>1</v>
      </c>
      <c r="J59" s="1429">
        <v>4</v>
      </c>
      <c r="K59" s="1429">
        <v>3</v>
      </c>
      <c r="L59" s="1429">
        <v>3</v>
      </c>
      <c r="M59" s="1432">
        <v>0</v>
      </c>
      <c r="N59" s="1432">
        <v>0</v>
      </c>
      <c r="O59" s="1125"/>
      <c r="P59" s="1114"/>
    </row>
    <row r="60" spans="1:16" s="1104" customFormat="1" ht="13.5" customHeight="1" x14ac:dyDescent="0.2">
      <c r="A60" s="1112"/>
      <c r="B60" s="1099"/>
      <c r="C60" s="1431" t="s">
        <v>495</v>
      </c>
      <c r="D60" s="1431"/>
      <c r="E60" s="1113"/>
      <c r="F60" s="1429">
        <v>0</v>
      </c>
      <c r="G60" s="1432">
        <v>0</v>
      </c>
      <c r="H60" s="1429">
        <v>0</v>
      </c>
      <c r="I60" s="1429">
        <v>0</v>
      </c>
      <c r="J60" s="1429">
        <v>0</v>
      </c>
      <c r="K60" s="1429">
        <v>0</v>
      </c>
      <c r="L60" s="1429">
        <v>0</v>
      </c>
      <c r="M60" s="1432">
        <v>0</v>
      </c>
      <c r="N60" s="1432">
        <v>0</v>
      </c>
      <c r="O60" s="1125"/>
      <c r="P60" s="1114"/>
    </row>
    <row r="61" spans="1:16" s="1119" customFormat="1" ht="9" customHeight="1" x14ac:dyDescent="0.2">
      <c r="A61" s="1115"/>
      <c r="B61" s="1115"/>
      <c r="C61" s="1116"/>
      <c r="D61" s="1390"/>
      <c r="E61" s="1390"/>
      <c r="F61" s="1433"/>
      <c r="G61" s="1433"/>
      <c r="H61" s="1433"/>
      <c r="I61" s="1433"/>
      <c r="J61" s="1433"/>
      <c r="K61" s="1433"/>
      <c r="L61" s="1433"/>
      <c r="M61" s="1433"/>
      <c r="N61" s="1433"/>
      <c r="O61" s="1125"/>
      <c r="P61" s="1118"/>
    </row>
    <row r="62" spans="1:16" s="1119" customFormat="1" ht="11.25" customHeight="1" x14ac:dyDescent="0.2">
      <c r="A62" s="1115"/>
      <c r="B62" s="1115"/>
      <c r="C62" s="1669" t="s">
        <v>652</v>
      </c>
      <c r="D62" s="1669"/>
      <c r="E62" s="1669"/>
      <c r="F62" s="1669"/>
      <c r="G62" s="1669"/>
      <c r="H62" s="1669"/>
      <c r="I62" s="1669"/>
      <c r="J62" s="1435"/>
      <c r="K62" s="1435"/>
      <c r="L62" s="1435"/>
      <c r="M62" s="1435"/>
      <c r="N62" s="1435"/>
      <c r="O62" s="1125"/>
      <c r="P62" s="1436"/>
    </row>
    <row r="63" spans="1:16" ht="11.25" customHeight="1" x14ac:dyDescent="0.2">
      <c r="A63" s="132"/>
      <c r="B63" s="152"/>
      <c r="C63" s="1126" t="s">
        <v>511</v>
      </c>
      <c r="D63" s="145"/>
      <c r="E63" s="145"/>
      <c r="F63" s="1127"/>
      <c r="H63" s="145"/>
      <c r="I63" s="1437" t="s">
        <v>452</v>
      </c>
      <c r="J63" s="1127"/>
      <c r="K63" s="1438" t="s">
        <v>653</v>
      </c>
      <c r="L63" s="145"/>
      <c r="M63" s="145"/>
      <c r="N63" s="1439"/>
      <c r="O63" s="421"/>
      <c r="P63" s="1128"/>
    </row>
    <row r="64" spans="1:16" ht="13.5" customHeight="1" x14ac:dyDescent="0.2">
      <c r="A64" s="130"/>
      <c r="B64" s="132"/>
      <c r="C64" s="132"/>
      <c r="D64" s="132"/>
      <c r="E64" s="132"/>
      <c r="F64" s="132"/>
      <c r="G64" s="132"/>
      <c r="H64" s="132"/>
      <c r="I64" s="132"/>
      <c r="J64" s="132"/>
      <c r="K64" s="1624">
        <v>43405</v>
      </c>
      <c r="L64" s="1624"/>
      <c r="M64" s="1624"/>
      <c r="N64" s="1624"/>
      <c r="O64" s="245">
        <v>17</v>
      </c>
      <c r="P64" s="1129"/>
    </row>
  </sheetData>
  <mergeCells count="16">
    <mergeCell ref="C36:D37"/>
    <mergeCell ref="L36:M36"/>
    <mergeCell ref="C38:D38"/>
    <mergeCell ref="C62:I62"/>
    <mergeCell ref="K64:N64"/>
    <mergeCell ref="C35:D35"/>
    <mergeCell ref="B1:F1"/>
    <mergeCell ref="B2:D2"/>
    <mergeCell ref="I2:M2"/>
    <mergeCell ref="C4:N4"/>
    <mergeCell ref="C6:D6"/>
    <mergeCell ref="C7:D8"/>
    <mergeCell ref="F7:G7"/>
    <mergeCell ref="L7:M7"/>
    <mergeCell ref="C9:D9"/>
    <mergeCell ref="C33:N33"/>
  </mergeCells>
  <hyperlinks>
    <hyperlink ref="K63" r:id="rId1" display=" http://www.gep.msess.gov.pt/"/>
  </hyperlinks>
  <printOptions horizontalCentered="1"/>
  <pageMargins left="0.15748031496062992" right="0.15748031496062992" top="0.19685039370078741" bottom="0.19685039370078741" header="0" footer="0"/>
  <pageSetup paperSize="9" scale="96" orientation="portrait" r:id="rId2"/>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O69"/>
  <sheetViews>
    <sheetView zoomScaleNormal="100" workbookViewId="0"/>
  </sheetViews>
  <sheetFormatPr defaultRowHeight="12.75" x14ac:dyDescent="0.2"/>
  <cols>
    <col min="1" max="1" width="1" style="377" customWidth="1"/>
    <col min="2" max="2" width="2.5703125" style="377" customWidth="1"/>
    <col min="3" max="3" width="2" style="377" customWidth="1"/>
    <col min="4" max="4" width="14" style="377" customWidth="1"/>
    <col min="5" max="10" width="7" style="377" customWidth="1"/>
    <col min="11" max="11" width="8.140625" style="377" customWidth="1"/>
    <col min="12" max="12" width="28.42578125" style="377" customWidth="1"/>
    <col min="13" max="13" width="2.5703125" style="377" customWidth="1"/>
    <col min="14" max="14" width="1" style="377" customWidth="1"/>
    <col min="15" max="29" width="9.140625" style="377"/>
    <col min="30" max="30" width="15.140625" style="377" customWidth="1"/>
    <col min="31" max="34" width="6.42578125" style="377" customWidth="1"/>
    <col min="35" max="36" width="2.140625" style="377" customWidth="1"/>
    <col min="37" max="38" width="6.42578125" style="377" customWidth="1"/>
    <col min="39" max="39" width="15.140625" style="377" customWidth="1"/>
    <col min="40" max="41" width="6.42578125" style="377" customWidth="1"/>
    <col min="42" max="16384" width="9.140625" style="377"/>
  </cols>
  <sheetData>
    <row r="1" spans="1:41" ht="13.5" customHeight="1" x14ac:dyDescent="0.2">
      <c r="A1" s="372"/>
      <c r="B1" s="376"/>
      <c r="C1" s="376"/>
      <c r="D1" s="376"/>
      <c r="E1" s="376"/>
      <c r="F1" s="373"/>
      <c r="G1" s="373"/>
      <c r="H1" s="373"/>
      <c r="I1" s="373"/>
      <c r="J1" s="373"/>
      <c r="K1" s="373"/>
      <c r="L1" s="1670" t="s">
        <v>326</v>
      </c>
      <c r="M1" s="1670"/>
      <c r="N1" s="372"/>
    </row>
    <row r="2" spans="1:41" ht="6" customHeight="1" x14ac:dyDescent="0.2">
      <c r="A2" s="372"/>
      <c r="B2" s="1671"/>
      <c r="C2" s="1672"/>
      <c r="D2" s="1672"/>
      <c r="E2" s="489"/>
      <c r="F2" s="489"/>
      <c r="G2" s="489"/>
      <c r="H2" s="489"/>
      <c r="I2" s="489"/>
      <c r="J2" s="489"/>
      <c r="K2" s="489"/>
      <c r="L2" s="423"/>
      <c r="M2" s="382"/>
      <c r="N2" s="372"/>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row>
    <row r="3" spans="1:41" ht="11.25" customHeight="1" thickBot="1" x14ac:dyDescent="0.25">
      <c r="A3" s="372"/>
      <c r="B3" s="435"/>
      <c r="C3" s="382"/>
      <c r="D3" s="382"/>
      <c r="E3" s="382"/>
      <c r="F3" s="382"/>
      <c r="G3" s="382"/>
      <c r="H3" s="382"/>
      <c r="I3" s="382"/>
      <c r="J3" s="382"/>
      <c r="K3" s="382"/>
      <c r="L3" s="539" t="s">
        <v>73</v>
      </c>
      <c r="M3" s="382"/>
      <c r="N3" s="372"/>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row>
    <row r="4" spans="1:41" s="386" customFormat="1" ht="13.5" customHeight="1" thickBot="1" x14ac:dyDescent="0.25">
      <c r="A4" s="384"/>
      <c r="B4" s="534"/>
      <c r="C4" s="1673" t="s">
        <v>132</v>
      </c>
      <c r="D4" s="1674"/>
      <c r="E4" s="1674"/>
      <c r="F4" s="1674"/>
      <c r="G4" s="1674"/>
      <c r="H4" s="1674"/>
      <c r="I4" s="1674"/>
      <c r="J4" s="1674"/>
      <c r="K4" s="1674"/>
      <c r="L4" s="1675"/>
      <c r="M4" s="382"/>
      <c r="N4" s="384"/>
      <c r="O4" s="589"/>
      <c r="P4" s="589"/>
      <c r="Q4" s="589"/>
      <c r="R4" s="589"/>
      <c r="S4" s="589"/>
      <c r="T4" s="589"/>
      <c r="U4" s="589"/>
      <c r="V4" s="589"/>
      <c r="W4" s="589"/>
      <c r="X4" s="589"/>
      <c r="Y4" s="589"/>
      <c r="Z4" s="589"/>
      <c r="AA4" s="589"/>
      <c r="AB4" s="589"/>
      <c r="AC4" s="589"/>
      <c r="AD4" s="678"/>
      <c r="AE4" s="678"/>
      <c r="AF4" s="678"/>
      <c r="AG4" s="678"/>
      <c r="AH4" s="678"/>
      <c r="AI4" s="678"/>
      <c r="AJ4" s="678"/>
      <c r="AK4" s="678"/>
      <c r="AL4" s="678"/>
      <c r="AM4" s="678"/>
      <c r="AN4" s="678"/>
      <c r="AO4" s="678"/>
    </row>
    <row r="5" spans="1:41" s="684" customFormat="1" x14ac:dyDescent="0.2">
      <c r="B5" s="685"/>
      <c r="C5" s="1629" t="s">
        <v>133</v>
      </c>
      <c r="D5" s="1629"/>
      <c r="E5" s="543"/>
      <c r="F5" s="472"/>
      <c r="G5" s="472"/>
      <c r="H5" s="472"/>
      <c r="I5" s="472"/>
      <c r="J5" s="472"/>
      <c r="K5" s="472"/>
      <c r="L5" s="424"/>
      <c r="M5" s="424"/>
      <c r="N5" s="688"/>
      <c r="O5" s="686"/>
      <c r="P5" s="686"/>
      <c r="Q5" s="686"/>
      <c r="R5" s="686"/>
      <c r="S5" s="686"/>
      <c r="T5" s="686"/>
      <c r="U5" s="686"/>
      <c r="V5" s="686"/>
      <c r="W5" s="686"/>
      <c r="X5" s="686"/>
      <c r="Y5" s="686"/>
      <c r="Z5" s="686"/>
      <c r="AA5" s="686"/>
      <c r="AB5" s="686"/>
      <c r="AC5" s="686"/>
      <c r="AD5" s="687"/>
      <c r="AE5" s="687"/>
      <c r="AF5" s="687"/>
      <c r="AG5" s="687"/>
      <c r="AH5" s="687"/>
      <c r="AI5" s="687"/>
      <c r="AJ5" s="687"/>
      <c r="AK5" s="687"/>
      <c r="AL5" s="687"/>
      <c r="AM5" s="687"/>
      <c r="AO5" s="687"/>
    </row>
    <row r="6" spans="1:41" ht="13.5" customHeight="1" x14ac:dyDescent="0.2">
      <c r="A6" s="372"/>
      <c r="B6" s="435"/>
      <c r="C6" s="1629"/>
      <c r="D6" s="1629"/>
      <c r="E6" s="1678">
        <v>2018</v>
      </c>
      <c r="F6" s="1678"/>
      <c r="G6" s="1678"/>
      <c r="H6" s="1678"/>
      <c r="I6" s="1678"/>
      <c r="J6" s="1678"/>
      <c r="K6" s="1676" t="str">
        <f xml:space="preserve"> CONCATENATE("valor médio de ",J7,F6)</f>
        <v>valor médio de out.</v>
      </c>
      <c r="L6" s="472"/>
      <c r="M6" s="424"/>
      <c r="N6" s="538"/>
      <c r="O6" s="434"/>
      <c r="P6" s="434"/>
      <c r="Q6" s="434"/>
      <c r="R6" s="434"/>
      <c r="S6" s="434"/>
      <c r="T6" s="434"/>
      <c r="U6" s="434"/>
      <c r="V6" s="434"/>
      <c r="W6" s="434"/>
      <c r="X6" s="434"/>
      <c r="Y6" s="434"/>
      <c r="Z6" s="434"/>
      <c r="AA6" s="434"/>
      <c r="AB6" s="434"/>
      <c r="AC6" s="434"/>
      <c r="AD6" s="679"/>
      <c r="AE6" s="691" t="s">
        <v>339</v>
      </c>
      <c r="AF6" s="691"/>
      <c r="AG6" s="691" t="s">
        <v>340</v>
      </c>
      <c r="AH6" s="691"/>
      <c r="AI6" s="679"/>
      <c r="AJ6" s="679"/>
      <c r="AK6" s="679"/>
      <c r="AL6" s="679"/>
      <c r="AM6" s="679"/>
      <c r="AN6" s="692" t="str">
        <f>VLOOKUP(AI8,AJ8:AK9,2,FALSE)</f>
        <v>beneficiário</v>
      </c>
      <c r="AO6" s="691"/>
    </row>
    <row r="7" spans="1:41" ht="14.25" customHeight="1" x14ac:dyDescent="0.2">
      <c r="A7" s="372"/>
      <c r="B7" s="435"/>
      <c r="C7" s="412"/>
      <c r="D7" s="412"/>
      <c r="E7" s="1072" t="s">
        <v>101</v>
      </c>
      <c r="F7" s="968" t="s">
        <v>100</v>
      </c>
      <c r="G7" s="968" t="s">
        <v>99</v>
      </c>
      <c r="H7" s="968" t="s">
        <v>98</v>
      </c>
      <c r="I7" s="968" t="s">
        <v>97</v>
      </c>
      <c r="J7" s="968" t="s">
        <v>96</v>
      </c>
      <c r="K7" s="1677" t="e">
        <f xml:space="preserve"> CONCATENATE("valor médio de ",#REF!,#REF!)</f>
        <v>#REF!</v>
      </c>
      <c r="L7" s="424"/>
      <c r="M7" s="470"/>
      <c r="N7" s="538"/>
      <c r="O7" s="434"/>
      <c r="P7" s="434"/>
      <c r="Q7" s="434"/>
      <c r="R7" s="434"/>
      <c r="S7" s="434"/>
      <c r="T7" s="434"/>
      <c r="U7" s="434"/>
      <c r="V7" s="434"/>
      <c r="W7" s="434"/>
      <c r="X7" s="434"/>
      <c r="Y7" s="434"/>
      <c r="Z7" s="434"/>
      <c r="AA7" s="434"/>
      <c r="AB7" s="434"/>
      <c r="AC7" s="434"/>
      <c r="AD7" s="679"/>
      <c r="AE7" s="680" t="s">
        <v>341</v>
      </c>
      <c r="AF7" s="679" t="s">
        <v>68</v>
      </c>
      <c r="AG7" s="680" t="s">
        <v>341</v>
      </c>
      <c r="AH7" s="679" t="s">
        <v>68</v>
      </c>
      <c r="AI7" s="681"/>
      <c r="AJ7" s="679"/>
      <c r="AK7" s="679"/>
      <c r="AL7" s="679"/>
      <c r="AM7" s="679"/>
      <c r="AN7" s="680" t="s">
        <v>341</v>
      </c>
      <c r="AO7" s="679" t="s">
        <v>68</v>
      </c>
    </row>
    <row r="8" spans="1:41" s="632" customFormat="1" x14ac:dyDescent="0.2">
      <c r="A8" s="628"/>
      <c r="B8" s="629"/>
      <c r="C8" s="630" t="s">
        <v>68</v>
      </c>
      <c r="D8" s="631"/>
      <c r="E8" s="351">
        <v>102651</v>
      </c>
      <c r="F8" s="351">
        <v>102128</v>
      </c>
      <c r="G8" s="351">
        <v>101758</v>
      </c>
      <c r="H8" s="351">
        <v>101615</v>
      </c>
      <c r="I8" s="351">
        <v>101905</v>
      </c>
      <c r="J8" s="351">
        <v>101248</v>
      </c>
      <c r="K8" s="693">
        <v>257.93</v>
      </c>
      <c r="L8" s="633"/>
      <c r="M8" s="634"/>
      <c r="N8" s="628"/>
      <c r="O8" s="725"/>
      <c r="P8" s="724"/>
      <c r="Q8" s="725"/>
      <c r="R8" s="725"/>
      <c r="S8" s="635"/>
      <c r="T8" s="635"/>
      <c r="U8" s="635"/>
      <c r="V8" s="635"/>
      <c r="W8" s="635"/>
      <c r="X8" s="635"/>
      <c r="Y8" s="635"/>
      <c r="Z8" s="635"/>
      <c r="AA8" s="635"/>
      <c r="AB8" s="635"/>
      <c r="AC8" s="635"/>
      <c r="AD8" s="678" t="str">
        <f>+C9</f>
        <v>Aveiro</v>
      </c>
      <c r="AE8" s="682">
        <f>+K9</f>
        <v>257.02887123064397</v>
      </c>
      <c r="AF8" s="682">
        <f>+$K$8</f>
        <v>257.93</v>
      </c>
      <c r="AG8" s="682">
        <f>+K46</f>
        <v>123.30150522920501</v>
      </c>
      <c r="AH8" s="682">
        <f t="shared" ref="AH8:AH27" si="0">+$K$45</f>
        <v>115.131262236143</v>
      </c>
      <c r="AI8" s="678">
        <v>2</v>
      </c>
      <c r="AJ8" s="678">
        <v>1</v>
      </c>
      <c r="AK8" s="678" t="s">
        <v>339</v>
      </c>
      <c r="AL8" s="678"/>
      <c r="AM8" s="678" t="str">
        <f>+AD8</f>
        <v>Aveiro</v>
      </c>
      <c r="AN8" s="683">
        <f>INDEX($AD$7:$AH$27,MATCH($AM8,$AD$7:$AD$27,0),MATCH(AN$7,$AD$7:$AH$7,0)+2*($AI$8-1))</f>
        <v>123.30150522920501</v>
      </c>
      <c r="AO8" s="683">
        <f>INDEX($AD$7:$AH$27,MATCH($AM8,$AD$7:$AD$27,0),MATCH(AO$7,$AD$7:$AH$7,0)+2*($AI$8-1))</f>
        <v>115.131262236143</v>
      </c>
    </row>
    <row r="9" spans="1:41" x14ac:dyDescent="0.2">
      <c r="A9" s="372"/>
      <c r="B9" s="435"/>
      <c r="C9" s="94" t="s">
        <v>62</v>
      </c>
      <c r="D9" s="380"/>
      <c r="E9" s="318">
        <v>5076</v>
      </c>
      <c r="F9" s="318">
        <v>5077</v>
      </c>
      <c r="G9" s="318">
        <v>5054</v>
      </c>
      <c r="H9" s="318">
        <v>5064</v>
      </c>
      <c r="I9" s="318">
        <v>4933</v>
      </c>
      <c r="J9" s="318">
        <v>4911</v>
      </c>
      <c r="K9" s="694">
        <v>257.02887123064397</v>
      </c>
      <c r="L9" s="424"/>
      <c r="M9" s="470"/>
      <c r="N9" s="372"/>
      <c r="O9" s="434"/>
      <c r="P9" s="434"/>
      <c r="Q9" s="434"/>
      <c r="R9" s="434"/>
      <c r="S9" s="434"/>
      <c r="T9" s="434"/>
      <c r="U9" s="434"/>
      <c r="V9" s="434"/>
      <c r="W9" s="434"/>
      <c r="X9" s="434"/>
      <c r="Y9" s="434"/>
      <c r="Z9" s="434"/>
      <c r="AA9" s="434"/>
      <c r="AB9" s="434"/>
      <c r="AC9" s="434"/>
      <c r="AD9" s="678" t="str">
        <f t="shared" ref="AD9:AD26" si="1">+C10</f>
        <v>Beja</v>
      </c>
      <c r="AE9" s="682">
        <f t="shared" ref="AE9:AE26" si="2">+K10</f>
        <v>324.57059737156499</v>
      </c>
      <c r="AF9" s="682">
        <f t="shared" ref="AF9:AF27" si="3">+$K$8</f>
        <v>257.93</v>
      </c>
      <c r="AG9" s="682">
        <f t="shared" ref="AG9:AG26" si="4">+K47</f>
        <v>114.723644425676</v>
      </c>
      <c r="AH9" s="682">
        <f t="shared" si="0"/>
        <v>115.131262236143</v>
      </c>
      <c r="AI9" s="679"/>
      <c r="AJ9" s="679">
        <v>2</v>
      </c>
      <c r="AK9" s="679" t="s">
        <v>340</v>
      </c>
      <c r="AL9" s="679"/>
      <c r="AM9" s="678" t="str">
        <f t="shared" ref="AM9:AM27" si="5">+AD9</f>
        <v>Beja</v>
      </c>
      <c r="AN9" s="683">
        <f t="shared" ref="AN9:AO27" si="6">INDEX($AD$7:$AH$27,MATCH($AM9,$AD$7:$AD$27,0),MATCH(AN$7,$AD$7:$AH$7,0)+2*($AI$8-1))</f>
        <v>114.723644425676</v>
      </c>
      <c r="AO9" s="683">
        <f t="shared" si="6"/>
        <v>115.131262236143</v>
      </c>
    </row>
    <row r="10" spans="1:41" x14ac:dyDescent="0.2">
      <c r="A10" s="372"/>
      <c r="B10" s="435"/>
      <c r="C10" s="94" t="s">
        <v>55</v>
      </c>
      <c r="D10" s="380"/>
      <c r="E10" s="318">
        <v>1757</v>
      </c>
      <c r="F10" s="318">
        <v>1720</v>
      </c>
      <c r="G10" s="318">
        <v>1724</v>
      </c>
      <c r="H10" s="318">
        <v>1714</v>
      </c>
      <c r="I10" s="318">
        <v>1701</v>
      </c>
      <c r="J10" s="318">
        <v>1675</v>
      </c>
      <c r="K10" s="694">
        <v>324.57059737156499</v>
      </c>
      <c r="L10" s="424"/>
      <c r="M10" s="470"/>
      <c r="N10" s="372"/>
      <c r="O10" s="434"/>
      <c r="P10" s="434"/>
      <c r="Q10" s="434"/>
      <c r="R10" s="434"/>
      <c r="S10" s="434"/>
      <c r="T10" s="434"/>
      <c r="U10" s="434"/>
      <c r="V10" s="434"/>
      <c r="W10" s="434"/>
      <c r="X10" s="434"/>
      <c r="Y10" s="434"/>
      <c r="Z10" s="434"/>
      <c r="AA10" s="434"/>
      <c r="AB10" s="434"/>
      <c r="AC10" s="434"/>
      <c r="AD10" s="678" t="str">
        <f t="shared" si="1"/>
        <v>Braga</v>
      </c>
      <c r="AE10" s="682">
        <f t="shared" si="2"/>
        <v>248.97144317498501</v>
      </c>
      <c r="AF10" s="682">
        <f t="shared" si="3"/>
        <v>257.93</v>
      </c>
      <c r="AG10" s="682">
        <f t="shared" si="4"/>
        <v>121.27695079086099</v>
      </c>
      <c r="AH10" s="682">
        <f t="shared" si="0"/>
        <v>115.131262236143</v>
      </c>
      <c r="AI10" s="679"/>
      <c r="AJ10" s="679"/>
      <c r="AK10" s="679"/>
      <c r="AL10" s="679"/>
      <c r="AM10" s="678" t="str">
        <f t="shared" si="5"/>
        <v>Braga</v>
      </c>
      <c r="AN10" s="683">
        <f t="shared" si="6"/>
        <v>121.27695079086099</v>
      </c>
      <c r="AO10" s="683">
        <f t="shared" si="6"/>
        <v>115.131262236143</v>
      </c>
    </row>
    <row r="11" spans="1:41" x14ac:dyDescent="0.2">
      <c r="A11" s="372"/>
      <c r="B11" s="435"/>
      <c r="C11" s="94" t="s">
        <v>64</v>
      </c>
      <c r="D11" s="380"/>
      <c r="E11" s="318">
        <v>3381</v>
      </c>
      <c r="F11" s="318">
        <v>3323</v>
      </c>
      <c r="G11" s="318">
        <v>3317</v>
      </c>
      <c r="H11" s="318">
        <v>3298</v>
      </c>
      <c r="I11" s="318">
        <v>3341</v>
      </c>
      <c r="J11" s="318">
        <v>3329</v>
      </c>
      <c r="K11" s="694">
        <v>248.97144317498501</v>
      </c>
      <c r="L11" s="424"/>
      <c r="M11" s="470"/>
      <c r="N11" s="372"/>
      <c r="O11" s="434"/>
      <c r="P11" s="434"/>
      <c r="Q11" s="434"/>
      <c r="R11" s="434"/>
      <c r="S11" s="434"/>
      <c r="T11" s="434"/>
      <c r="U11" s="434"/>
      <c r="V11" s="434"/>
      <c r="W11" s="434"/>
      <c r="X11" s="434"/>
      <c r="Y11" s="434"/>
      <c r="Z11" s="434"/>
      <c r="AA11" s="434"/>
      <c r="AB11" s="434"/>
      <c r="AC11" s="434"/>
      <c r="AD11" s="678" t="str">
        <f t="shared" si="1"/>
        <v>Bragança</v>
      </c>
      <c r="AE11" s="682">
        <f t="shared" si="2"/>
        <v>280.56299901671599</v>
      </c>
      <c r="AF11" s="682">
        <f t="shared" si="3"/>
        <v>257.93</v>
      </c>
      <c r="AG11" s="682">
        <f t="shared" si="4"/>
        <v>120.699056683587</v>
      </c>
      <c r="AH11" s="682">
        <f t="shared" si="0"/>
        <v>115.131262236143</v>
      </c>
      <c r="AI11" s="679"/>
      <c r="AJ11" s="679"/>
      <c r="AK11" s="679"/>
      <c r="AL11" s="679"/>
      <c r="AM11" s="678" t="str">
        <f t="shared" si="5"/>
        <v>Bragança</v>
      </c>
      <c r="AN11" s="683">
        <f t="shared" si="6"/>
        <v>120.699056683587</v>
      </c>
      <c r="AO11" s="683">
        <f t="shared" si="6"/>
        <v>115.131262236143</v>
      </c>
    </row>
    <row r="12" spans="1:41" x14ac:dyDescent="0.2">
      <c r="A12" s="372"/>
      <c r="B12" s="435"/>
      <c r="C12" s="94" t="s">
        <v>66</v>
      </c>
      <c r="D12" s="380"/>
      <c r="E12" s="318">
        <v>1007</v>
      </c>
      <c r="F12" s="318">
        <v>1012</v>
      </c>
      <c r="G12" s="318">
        <v>1006</v>
      </c>
      <c r="H12" s="318">
        <v>1009</v>
      </c>
      <c r="I12" s="318">
        <v>1022</v>
      </c>
      <c r="J12" s="318">
        <v>1017</v>
      </c>
      <c r="K12" s="694">
        <v>280.56299901671599</v>
      </c>
      <c r="L12" s="424"/>
      <c r="M12" s="470"/>
      <c r="N12" s="372"/>
      <c r="AD12" s="678" t="str">
        <f t="shared" si="1"/>
        <v>Castelo Branco</v>
      </c>
      <c r="AE12" s="682">
        <f t="shared" si="2"/>
        <v>255.145372860636</v>
      </c>
      <c r="AF12" s="682">
        <f t="shared" si="3"/>
        <v>257.93</v>
      </c>
      <c r="AG12" s="682">
        <f t="shared" si="4"/>
        <v>116.207636414254</v>
      </c>
      <c r="AH12" s="682">
        <f t="shared" si="0"/>
        <v>115.131262236143</v>
      </c>
      <c r="AI12" s="681"/>
      <c r="AJ12" s="681"/>
      <c r="AK12" s="681"/>
      <c r="AL12" s="681"/>
      <c r="AM12" s="678" t="str">
        <f t="shared" si="5"/>
        <v>Castelo Branco</v>
      </c>
      <c r="AN12" s="683">
        <f t="shared" si="6"/>
        <v>116.207636414254</v>
      </c>
      <c r="AO12" s="683">
        <f t="shared" si="6"/>
        <v>115.131262236143</v>
      </c>
    </row>
    <row r="13" spans="1:41" x14ac:dyDescent="0.2">
      <c r="A13" s="372"/>
      <c r="B13" s="435"/>
      <c r="C13" s="94" t="s">
        <v>75</v>
      </c>
      <c r="D13" s="380"/>
      <c r="E13" s="318">
        <v>1749</v>
      </c>
      <c r="F13" s="318">
        <v>1686</v>
      </c>
      <c r="G13" s="318">
        <v>1652</v>
      </c>
      <c r="H13" s="318">
        <v>1650</v>
      </c>
      <c r="I13" s="318">
        <v>1653</v>
      </c>
      <c r="J13" s="318">
        <v>1637</v>
      </c>
      <c r="K13" s="694">
        <v>255.145372860636</v>
      </c>
      <c r="L13" s="424"/>
      <c r="M13" s="470"/>
      <c r="N13" s="372"/>
      <c r="AD13" s="678" t="str">
        <f t="shared" si="1"/>
        <v>Coimbra</v>
      </c>
      <c r="AE13" s="682">
        <f t="shared" si="2"/>
        <v>228.103216623968</v>
      </c>
      <c r="AF13" s="682">
        <f t="shared" si="3"/>
        <v>257.93</v>
      </c>
      <c r="AG13" s="682">
        <f t="shared" si="4"/>
        <v>127.57946186912901</v>
      </c>
      <c r="AH13" s="682">
        <f t="shared" si="0"/>
        <v>115.131262236143</v>
      </c>
      <c r="AI13" s="681"/>
      <c r="AJ13" s="681"/>
      <c r="AK13" s="681"/>
      <c r="AL13" s="681"/>
      <c r="AM13" s="678" t="str">
        <f t="shared" si="5"/>
        <v>Coimbra</v>
      </c>
      <c r="AN13" s="683">
        <f t="shared" si="6"/>
        <v>127.57946186912901</v>
      </c>
      <c r="AO13" s="683">
        <f t="shared" si="6"/>
        <v>115.131262236143</v>
      </c>
    </row>
    <row r="14" spans="1:41" x14ac:dyDescent="0.2">
      <c r="A14" s="372"/>
      <c r="B14" s="435"/>
      <c r="C14" s="94" t="s">
        <v>61</v>
      </c>
      <c r="D14" s="380"/>
      <c r="E14" s="318">
        <v>3640</v>
      </c>
      <c r="F14" s="318">
        <v>3621</v>
      </c>
      <c r="G14" s="318">
        <v>3557</v>
      </c>
      <c r="H14" s="318">
        <v>3586</v>
      </c>
      <c r="I14" s="318">
        <v>3562</v>
      </c>
      <c r="J14" s="318">
        <v>3514</v>
      </c>
      <c r="K14" s="694">
        <v>228.103216623968</v>
      </c>
      <c r="L14" s="424"/>
      <c r="M14" s="470"/>
      <c r="N14" s="372"/>
      <c r="AD14" s="678" t="str">
        <f t="shared" si="1"/>
        <v>Évora</v>
      </c>
      <c r="AE14" s="682">
        <f t="shared" si="2"/>
        <v>275.12570454545499</v>
      </c>
      <c r="AF14" s="682">
        <f t="shared" si="3"/>
        <v>257.93</v>
      </c>
      <c r="AG14" s="682">
        <f t="shared" si="4"/>
        <v>109.68466626396901</v>
      </c>
      <c r="AH14" s="682">
        <f t="shared" si="0"/>
        <v>115.131262236143</v>
      </c>
      <c r="AI14" s="681"/>
      <c r="AJ14" s="681"/>
      <c r="AK14" s="681"/>
      <c r="AL14" s="681"/>
      <c r="AM14" s="678" t="str">
        <f t="shared" si="5"/>
        <v>Évora</v>
      </c>
      <c r="AN14" s="683">
        <f t="shared" si="6"/>
        <v>109.68466626396901</v>
      </c>
      <c r="AO14" s="683">
        <f t="shared" si="6"/>
        <v>115.131262236143</v>
      </c>
    </row>
    <row r="15" spans="1:41" x14ac:dyDescent="0.2">
      <c r="A15" s="372"/>
      <c r="B15" s="435"/>
      <c r="C15" s="94" t="s">
        <v>56</v>
      </c>
      <c r="D15" s="380"/>
      <c r="E15" s="318">
        <v>1427</v>
      </c>
      <c r="F15" s="318">
        <v>1391</v>
      </c>
      <c r="G15" s="318">
        <v>1391</v>
      </c>
      <c r="H15" s="318">
        <v>1378</v>
      </c>
      <c r="I15" s="318">
        <v>1346</v>
      </c>
      <c r="J15" s="318">
        <v>1321</v>
      </c>
      <c r="K15" s="694">
        <v>275.12570454545499</v>
      </c>
      <c r="L15" s="424"/>
      <c r="M15" s="470"/>
      <c r="N15" s="372"/>
      <c r="AD15" s="678" t="str">
        <f t="shared" si="1"/>
        <v>Faro</v>
      </c>
      <c r="AE15" s="682">
        <f t="shared" si="2"/>
        <v>270.14123160340802</v>
      </c>
      <c r="AF15" s="682">
        <f t="shared" si="3"/>
        <v>257.93</v>
      </c>
      <c r="AG15" s="682">
        <f t="shared" si="4"/>
        <v>122.11216036414601</v>
      </c>
      <c r="AH15" s="682">
        <f t="shared" si="0"/>
        <v>115.131262236143</v>
      </c>
      <c r="AI15" s="681"/>
      <c r="AJ15" s="681"/>
      <c r="AK15" s="681"/>
      <c r="AL15" s="681"/>
      <c r="AM15" s="678" t="str">
        <f t="shared" si="5"/>
        <v>Faro</v>
      </c>
      <c r="AN15" s="683">
        <f t="shared" si="6"/>
        <v>122.11216036414601</v>
      </c>
      <c r="AO15" s="683">
        <f t="shared" si="6"/>
        <v>115.131262236143</v>
      </c>
    </row>
    <row r="16" spans="1:41" x14ac:dyDescent="0.2">
      <c r="A16" s="372"/>
      <c r="B16" s="435"/>
      <c r="C16" s="94" t="s">
        <v>74</v>
      </c>
      <c r="D16" s="380"/>
      <c r="E16" s="318">
        <v>2735</v>
      </c>
      <c r="F16" s="318">
        <v>2695</v>
      </c>
      <c r="G16" s="318">
        <v>2634</v>
      </c>
      <c r="H16" s="318">
        <v>2623</v>
      </c>
      <c r="I16" s="318">
        <v>2619</v>
      </c>
      <c r="J16" s="318">
        <v>2582</v>
      </c>
      <c r="K16" s="694">
        <v>270.14123160340802</v>
      </c>
      <c r="L16" s="424"/>
      <c r="M16" s="470"/>
      <c r="N16" s="372"/>
      <c r="AD16" s="678" t="str">
        <f t="shared" si="1"/>
        <v>Guarda</v>
      </c>
      <c r="AE16" s="682">
        <f t="shared" si="2"/>
        <v>267.44648538961002</v>
      </c>
      <c r="AF16" s="682">
        <f t="shared" si="3"/>
        <v>257.93</v>
      </c>
      <c r="AG16" s="682">
        <f t="shared" si="4"/>
        <v>116.676370396601</v>
      </c>
      <c r="AH16" s="682">
        <f t="shared" si="0"/>
        <v>115.131262236143</v>
      </c>
      <c r="AI16" s="681"/>
      <c r="AJ16" s="681"/>
      <c r="AK16" s="681"/>
      <c r="AL16" s="681"/>
      <c r="AM16" s="678" t="str">
        <f t="shared" si="5"/>
        <v>Guarda</v>
      </c>
      <c r="AN16" s="683">
        <f t="shared" si="6"/>
        <v>116.676370396601</v>
      </c>
      <c r="AO16" s="683">
        <f t="shared" si="6"/>
        <v>115.131262236143</v>
      </c>
    </row>
    <row r="17" spans="1:41" x14ac:dyDescent="0.2">
      <c r="A17" s="372"/>
      <c r="B17" s="435"/>
      <c r="C17" s="94" t="s">
        <v>76</v>
      </c>
      <c r="D17" s="380"/>
      <c r="E17" s="318">
        <v>1354</v>
      </c>
      <c r="F17" s="318">
        <v>1305</v>
      </c>
      <c r="G17" s="318">
        <v>1269</v>
      </c>
      <c r="H17" s="318">
        <v>1290</v>
      </c>
      <c r="I17" s="318">
        <v>1279</v>
      </c>
      <c r="J17" s="318">
        <v>1232</v>
      </c>
      <c r="K17" s="694">
        <v>267.44648538961002</v>
      </c>
      <c r="L17" s="424"/>
      <c r="M17" s="470"/>
      <c r="N17" s="372"/>
      <c r="AD17" s="678" t="str">
        <f t="shared" si="1"/>
        <v>Leiria</v>
      </c>
      <c r="AE17" s="682">
        <f t="shared" si="2"/>
        <v>249.54772171253799</v>
      </c>
      <c r="AF17" s="682">
        <f t="shared" si="3"/>
        <v>257.93</v>
      </c>
      <c r="AG17" s="682">
        <f t="shared" si="4"/>
        <v>120.98162342475899</v>
      </c>
      <c r="AH17" s="682">
        <f t="shared" si="0"/>
        <v>115.131262236143</v>
      </c>
      <c r="AI17" s="681"/>
      <c r="AJ17" s="681"/>
      <c r="AK17" s="681"/>
      <c r="AL17" s="681"/>
      <c r="AM17" s="678" t="str">
        <f t="shared" si="5"/>
        <v>Leiria</v>
      </c>
      <c r="AN17" s="683">
        <f t="shared" si="6"/>
        <v>120.98162342475899</v>
      </c>
      <c r="AO17" s="683">
        <f t="shared" si="6"/>
        <v>115.131262236143</v>
      </c>
    </row>
    <row r="18" spans="1:41" x14ac:dyDescent="0.2">
      <c r="A18" s="372"/>
      <c r="B18" s="435"/>
      <c r="C18" s="94" t="s">
        <v>60</v>
      </c>
      <c r="D18" s="380"/>
      <c r="E18" s="318">
        <v>2078</v>
      </c>
      <c r="F18" s="318">
        <v>2036</v>
      </c>
      <c r="G18" s="318">
        <v>1990</v>
      </c>
      <c r="H18" s="318">
        <v>1982</v>
      </c>
      <c r="I18" s="318">
        <v>1988</v>
      </c>
      <c r="J18" s="318">
        <v>1967</v>
      </c>
      <c r="K18" s="694">
        <v>249.54772171253799</v>
      </c>
      <c r="L18" s="424"/>
      <c r="M18" s="470"/>
      <c r="N18" s="372"/>
      <c r="AD18" s="678" t="str">
        <f t="shared" si="1"/>
        <v>Lisboa</v>
      </c>
      <c r="AE18" s="682">
        <f t="shared" si="2"/>
        <v>263.25870262311201</v>
      </c>
      <c r="AF18" s="682">
        <f t="shared" si="3"/>
        <v>257.93</v>
      </c>
      <c r="AG18" s="682">
        <f t="shared" si="4"/>
        <v>118.44574614780601</v>
      </c>
      <c r="AH18" s="682">
        <f t="shared" si="0"/>
        <v>115.131262236143</v>
      </c>
      <c r="AI18" s="681"/>
      <c r="AJ18" s="681"/>
      <c r="AK18" s="681"/>
      <c r="AL18" s="681"/>
      <c r="AM18" s="678" t="str">
        <f t="shared" si="5"/>
        <v>Lisboa</v>
      </c>
      <c r="AN18" s="683">
        <f t="shared" si="6"/>
        <v>118.44574614780601</v>
      </c>
      <c r="AO18" s="683">
        <f t="shared" si="6"/>
        <v>115.131262236143</v>
      </c>
    </row>
    <row r="19" spans="1:41" x14ac:dyDescent="0.2">
      <c r="A19" s="372"/>
      <c r="B19" s="435"/>
      <c r="C19" s="94" t="s">
        <v>59</v>
      </c>
      <c r="D19" s="380"/>
      <c r="E19" s="318">
        <v>18269</v>
      </c>
      <c r="F19" s="318">
        <v>18394</v>
      </c>
      <c r="G19" s="318">
        <v>18359</v>
      </c>
      <c r="H19" s="318">
        <v>18451</v>
      </c>
      <c r="I19" s="318">
        <v>18498</v>
      </c>
      <c r="J19" s="318">
        <v>18345</v>
      </c>
      <c r="K19" s="694">
        <v>263.25870262311201</v>
      </c>
      <c r="L19" s="424"/>
      <c r="M19" s="470"/>
      <c r="N19" s="372"/>
      <c r="AD19" s="678" t="str">
        <f t="shared" si="1"/>
        <v>Portalegre</v>
      </c>
      <c r="AE19" s="682">
        <f t="shared" si="2"/>
        <v>300.95486486486499</v>
      </c>
      <c r="AF19" s="682">
        <f t="shared" si="3"/>
        <v>257.93</v>
      </c>
      <c r="AG19" s="682">
        <f t="shared" si="4"/>
        <v>117.06902288188</v>
      </c>
      <c r="AH19" s="682">
        <f t="shared" si="0"/>
        <v>115.131262236143</v>
      </c>
      <c r="AI19" s="681"/>
      <c r="AJ19" s="681"/>
      <c r="AK19" s="681"/>
      <c r="AL19" s="681"/>
      <c r="AM19" s="678" t="str">
        <f t="shared" si="5"/>
        <v>Portalegre</v>
      </c>
      <c r="AN19" s="683">
        <f t="shared" si="6"/>
        <v>117.06902288188</v>
      </c>
      <c r="AO19" s="683">
        <f t="shared" si="6"/>
        <v>115.131262236143</v>
      </c>
    </row>
    <row r="20" spans="1:41" x14ac:dyDescent="0.2">
      <c r="A20" s="372"/>
      <c r="B20" s="435"/>
      <c r="C20" s="94" t="s">
        <v>57</v>
      </c>
      <c r="D20" s="380"/>
      <c r="E20" s="318">
        <v>1346</v>
      </c>
      <c r="F20" s="318">
        <v>1326</v>
      </c>
      <c r="G20" s="318">
        <v>1311</v>
      </c>
      <c r="H20" s="318">
        <v>1290</v>
      </c>
      <c r="I20" s="318">
        <v>1302</v>
      </c>
      <c r="J20" s="318">
        <v>1259</v>
      </c>
      <c r="K20" s="694">
        <v>300.95486486486499</v>
      </c>
      <c r="L20" s="424"/>
      <c r="M20" s="470"/>
      <c r="N20" s="372"/>
      <c r="AD20" s="678" t="str">
        <f t="shared" si="1"/>
        <v>Porto</v>
      </c>
      <c r="AE20" s="682">
        <f t="shared" si="2"/>
        <v>244.90548328287301</v>
      </c>
      <c r="AF20" s="682">
        <f t="shared" si="3"/>
        <v>257.93</v>
      </c>
      <c r="AG20" s="682">
        <f t="shared" si="4"/>
        <v>116.106336121743</v>
      </c>
      <c r="AH20" s="682">
        <f t="shared" si="0"/>
        <v>115.131262236143</v>
      </c>
      <c r="AI20" s="681"/>
      <c r="AJ20" s="681"/>
      <c r="AK20" s="681"/>
      <c r="AL20" s="681"/>
      <c r="AM20" s="678" t="str">
        <f t="shared" si="5"/>
        <v>Porto</v>
      </c>
      <c r="AN20" s="683">
        <f t="shared" si="6"/>
        <v>116.106336121743</v>
      </c>
      <c r="AO20" s="683">
        <f t="shared" si="6"/>
        <v>115.131262236143</v>
      </c>
    </row>
    <row r="21" spans="1:41" x14ac:dyDescent="0.2">
      <c r="A21" s="372"/>
      <c r="B21" s="435"/>
      <c r="C21" s="94" t="s">
        <v>63</v>
      </c>
      <c r="D21" s="380"/>
      <c r="E21" s="318">
        <v>30787</v>
      </c>
      <c r="F21" s="318">
        <v>30695</v>
      </c>
      <c r="G21" s="318">
        <v>30765</v>
      </c>
      <c r="H21" s="318">
        <v>30655</v>
      </c>
      <c r="I21" s="318">
        <v>30772</v>
      </c>
      <c r="J21" s="318">
        <v>30726</v>
      </c>
      <c r="K21" s="694">
        <v>244.90548328287301</v>
      </c>
      <c r="L21" s="424"/>
      <c r="M21" s="470"/>
      <c r="N21" s="372"/>
      <c r="AD21" s="678" t="str">
        <f t="shared" si="1"/>
        <v>Santarém</v>
      </c>
      <c r="AE21" s="682">
        <f t="shared" si="2"/>
        <v>271.037964143426</v>
      </c>
      <c r="AF21" s="682">
        <f t="shared" si="3"/>
        <v>257.93</v>
      </c>
      <c r="AG21" s="682">
        <f t="shared" si="4"/>
        <v>116.331273939808</v>
      </c>
      <c r="AH21" s="682">
        <f t="shared" si="0"/>
        <v>115.131262236143</v>
      </c>
      <c r="AI21" s="681"/>
      <c r="AJ21" s="681"/>
      <c r="AK21" s="681"/>
      <c r="AL21" s="681"/>
      <c r="AM21" s="678" t="str">
        <f t="shared" si="5"/>
        <v>Santarém</v>
      </c>
      <c r="AN21" s="683">
        <f t="shared" si="6"/>
        <v>116.331273939808</v>
      </c>
      <c r="AO21" s="683">
        <f t="shared" si="6"/>
        <v>115.131262236143</v>
      </c>
    </row>
    <row r="22" spans="1:41" x14ac:dyDescent="0.2">
      <c r="A22" s="372"/>
      <c r="B22" s="435"/>
      <c r="C22" s="94" t="s">
        <v>79</v>
      </c>
      <c r="D22" s="380"/>
      <c r="E22" s="318">
        <v>2565</v>
      </c>
      <c r="F22" s="318">
        <v>2527</v>
      </c>
      <c r="G22" s="318">
        <v>2468</v>
      </c>
      <c r="H22" s="318">
        <v>2467</v>
      </c>
      <c r="I22" s="318">
        <v>2512</v>
      </c>
      <c r="J22" s="318">
        <v>2512</v>
      </c>
      <c r="K22" s="694">
        <v>271.037964143426</v>
      </c>
      <c r="L22" s="424"/>
      <c r="M22" s="470"/>
      <c r="N22" s="372"/>
      <c r="AD22" s="678" t="str">
        <f t="shared" si="1"/>
        <v>Setúbal</v>
      </c>
      <c r="AE22" s="682">
        <f t="shared" si="2"/>
        <v>275.214211508895</v>
      </c>
      <c r="AF22" s="682">
        <f t="shared" si="3"/>
        <v>257.93</v>
      </c>
      <c r="AG22" s="682">
        <f t="shared" si="4"/>
        <v>118.643214032098</v>
      </c>
      <c r="AH22" s="682">
        <f t="shared" si="0"/>
        <v>115.131262236143</v>
      </c>
      <c r="AI22" s="681"/>
      <c r="AJ22" s="681"/>
      <c r="AK22" s="681"/>
      <c r="AL22" s="681"/>
      <c r="AM22" s="678" t="str">
        <f t="shared" si="5"/>
        <v>Setúbal</v>
      </c>
      <c r="AN22" s="683">
        <f t="shared" si="6"/>
        <v>118.643214032098</v>
      </c>
      <c r="AO22" s="683">
        <f t="shared" si="6"/>
        <v>115.131262236143</v>
      </c>
    </row>
    <row r="23" spans="1:41" x14ac:dyDescent="0.2">
      <c r="A23" s="372"/>
      <c r="B23" s="435"/>
      <c r="C23" s="94" t="s">
        <v>58</v>
      </c>
      <c r="D23" s="380"/>
      <c r="E23" s="318">
        <v>9124</v>
      </c>
      <c r="F23" s="318">
        <v>9150</v>
      </c>
      <c r="G23" s="318">
        <v>9127</v>
      </c>
      <c r="H23" s="318">
        <v>9133</v>
      </c>
      <c r="I23" s="318">
        <v>9180</v>
      </c>
      <c r="J23" s="318">
        <v>9106</v>
      </c>
      <c r="K23" s="694">
        <v>275.214211508895</v>
      </c>
      <c r="L23" s="424"/>
      <c r="M23" s="470"/>
      <c r="N23" s="372"/>
      <c r="AD23" s="678" t="str">
        <f t="shared" si="1"/>
        <v>Viana do Castelo</v>
      </c>
      <c r="AE23" s="682">
        <f t="shared" si="2"/>
        <v>227.298434042553</v>
      </c>
      <c r="AF23" s="682">
        <f t="shared" si="3"/>
        <v>257.93</v>
      </c>
      <c r="AG23" s="682">
        <f t="shared" si="4"/>
        <v>125.09398594847799</v>
      </c>
      <c r="AH23" s="682">
        <f t="shared" si="0"/>
        <v>115.131262236143</v>
      </c>
      <c r="AI23" s="681"/>
      <c r="AJ23" s="681"/>
      <c r="AK23" s="681"/>
      <c r="AL23" s="681"/>
      <c r="AM23" s="678" t="str">
        <f t="shared" si="5"/>
        <v>Viana do Castelo</v>
      </c>
      <c r="AN23" s="683">
        <f t="shared" si="6"/>
        <v>125.09398594847799</v>
      </c>
      <c r="AO23" s="683">
        <f t="shared" si="6"/>
        <v>115.131262236143</v>
      </c>
    </row>
    <row r="24" spans="1:41" x14ac:dyDescent="0.2">
      <c r="A24" s="372"/>
      <c r="B24" s="435"/>
      <c r="C24" s="94" t="s">
        <v>65</v>
      </c>
      <c r="D24" s="380"/>
      <c r="E24" s="318">
        <v>1227</v>
      </c>
      <c r="F24" s="318">
        <v>1212</v>
      </c>
      <c r="G24" s="318">
        <v>1201</v>
      </c>
      <c r="H24" s="318">
        <v>1186</v>
      </c>
      <c r="I24" s="318">
        <v>1191</v>
      </c>
      <c r="J24" s="318">
        <v>1176</v>
      </c>
      <c r="K24" s="694">
        <v>227.298434042553</v>
      </c>
      <c r="L24" s="424"/>
      <c r="M24" s="470"/>
      <c r="N24" s="372"/>
      <c r="AD24" s="678" t="str">
        <f t="shared" si="1"/>
        <v>Vila Real</v>
      </c>
      <c r="AE24" s="682">
        <f t="shared" si="2"/>
        <v>243.05613003095999</v>
      </c>
      <c r="AF24" s="682">
        <f t="shared" si="3"/>
        <v>257.93</v>
      </c>
      <c r="AG24" s="682">
        <f t="shared" si="4"/>
        <v>123.698209033613</v>
      </c>
      <c r="AH24" s="682">
        <f t="shared" si="0"/>
        <v>115.131262236143</v>
      </c>
      <c r="AI24" s="681"/>
      <c r="AJ24" s="681"/>
      <c r="AK24" s="681"/>
      <c r="AL24" s="681"/>
      <c r="AM24" s="678" t="str">
        <f t="shared" si="5"/>
        <v>Vila Real</v>
      </c>
      <c r="AN24" s="683">
        <f t="shared" si="6"/>
        <v>123.698209033613</v>
      </c>
      <c r="AO24" s="683">
        <f t="shared" si="6"/>
        <v>115.131262236143</v>
      </c>
    </row>
    <row r="25" spans="1:41" x14ac:dyDescent="0.2">
      <c r="A25" s="372"/>
      <c r="B25" s="435"/>
      <c r="C25" s="94" t="s">
        <v>67</v>
      </c>
      <c r="D25" s="380"/>
      <c r="E25" s="318">
        <v>2882</v>
      </c>
      <c r="F25" s="318">
        <v>2894</v>
      </c>
      <c r="G25" s="318">
        <v>2894</v>
      </c>
      <c r="H25" s="318">
        <v>2838</v>
      </c>
      <c r="I25" s="318">
        <v>2886</v>
      </c>
      <c r="J25" s="318">
        <v>2908</v>
      </c>
      <c r="K25" s="694">
        <v>243.05613003095999</v>
      </c>
      <c r="L25" s="424"/>
      <c r="M25" s="470"/>
      <c r="N25" s="372"/>
      <c r="AD25" s="678" t="str">
        <f t="shared" si="1"/>
        <v>Viseu</v>
      </c>
      <c r="AE25" s="682">
        <f t="shared" si="2"/>
        <v>254.40095183813099</v>
      </c>
      <c r="AF25" s="682">
        <f t="shared" si="3"/>
        <v>257.93</v>
      </c>
      <c r="AG25" s="682">
        <f t="shared" si="4"/>
        <v>120.276601994072</v>
      </c>
      <c r="AH25" s="682">
        <f t="shared" si="0"/>
        <v>115.131262236143</v>
      </c>
      <c r="AI25" s="681"/>
      <c r="AJ25" s="681"/>
      <c r="AK25" s="681"/>
      <c r="AL25" s="681"/>
      <c r="AM25" s="678" t="str">
        <f t="shared" si="5"/>
        <v>Viseu</v>
      </c>
      <c r="AN25" s="683">
        <f t="shared" si="6"/>
        <v>120.276601994072</v>
      </c>
      <c r="AO25" s="683">
        <f t="shared" si="6"/>
        <v>115.131262236143</v>
      </c>
    </row>
    <row r="26" spans="1:41" x14ac:dyDescent="0.2">
      <c r="A26" s="372"/>
      <c r="B26" s="435"/>
      <c r="C26" s="94" t="s">
        <v>77</v>
      </c>
      <c r="D26" s="380"/>
      <c r="E26" s="318">
        <v>3671</v>
      </c>
      <c r="F26" s="318">
        <v>3598</v>
      </c>
      <c r="G26" s="318">
        <v>3601</v>
      </c>
      <c r="H26" s="318">
        <v>3565</v>
      </c>
      <c r="I26" s="318">
        <v>3585</v>
      </c>
      <c r="J26" s="318">
        <v>3512</v>
      </c>
      <c r="K26" s="694">
        <v>254.40095183813099</v>
      </c>
      <c r="L26" s="424"/>
      <c r="M26" s="470"/>
      <c r="N26" s="372"/>
      <c r="AD26" s="678" t="str">
        <f t="shared" si="1"/>
        <v>Açores</v>
      </c>
      <c r="AE26" s="682">
        <f t="shared" si="2"/>
        <v>277.376635528816</v>
      </c>
      <c r="AF26" s="682">
        <f t="shared" si="3"/>
        <v>257.93</v>
      </c>
      <c r="AG26" s="682">
        <f t="shared" si="4"/>
        <v>84.547600501906302</v>
      </c>
      <c r="AH26" s="682">
        <f t="shared" si="0"/>
        <v>115.131262236143</v>
      </c>
      <c r="AI26" s="681"/>
      <c r="AJ26" s="681"/>
      <c r="AK26" s="681"/>
      <c r="AL26" s="681"/>
      <c r="AM26" s="678" t="str">
        <f t="shared" si="5"/>
        <v>Açores</v>
      </c>
      <c r="AN26" s="683">
        <f t="shared" si="6"/>
        <v>84.547600501906302</v>
      </c>
      <c r="AO26" s="683">
        <f t="shared" si="6"/>
        <v>115.131262236143</v>
      </c>
    </row>
    <row r="27" spans="1:41" x14ac:dyDescent="0.2">
      <c r="A27" s="372"/>
      <c r="B27" s="435"/>
      <c r="C27" s="94" t="s">
        <v>130</v>
      </c>
      <c r="D27" s="380"/>
      <c r="E27" s="318">
        <v>6645</v>
      </c>
      <c r="F27" s="318">
        <v>6473</v>
      </c>
      <c r="G27" s="318">
        <v>6414</v>
      </c>
      <c r="H27" s="318">
        <v>6377</v>
      </c>
      <c r="I27" s="318">
        <v>6380</v>
      </c>
      <c r="J27" s="318">
        <v>6318</v>
      </c>
      <c r="K27" s="694">
        <v>277.376635528816</v>
      </c>
      <c r="L27" s="424"/>
      <c r="M27" s="470"/>
      <c r="N27" s="372"/>
      <c r="AD27" s="678" t="str">
        <f>+C28</f>
        <v>Madeira</v>
      </c>
      <c r="AE27" s="682">
        <f>+K28</f>
        <v>251.78177685950399</v>
      </c>
      <c r="AF27" s="682">
        <f t="shared" si="3"/>
        <v>257.93</v>
      </c>
      <c r="AG27" s="682">
        <f>+K65</f>
        <v>109.32629784689</v>
      </c>
      <c r="AH27" s="682">
        <f t="shared" si="0"/>
        <v>115.131262236143</v>
      </c>
      <c r="AI27" s="681"/>
      <c r="AJ27" s="681"/>
      <c r="AK27" s="681"/>
      <c r="AL27" s="681"/>
      <c r="AM27" s="678" t="str">
        <f t="shared" si="5"/>
        <v>Madeira</v>
      </c>
      <c r="AN27" s="683">
        <f t="shared" si="6"/>
        <v>109.32629784689</v>
      </c>
      <c r="AO27" s="683">
        <f t="shared" si="6"/>
        <v>115.131262236143</v>
      </c>
    </row>
    <row r="28" spans="1:41" x14ac:dyDescent="0.2">
      <c r="A28" s="372"/>
      <c r="B28" s="435"/>
      <c r="C28" s="94" t="s">
        <v>131</v>
      </c>
      <c r="D28" s="380"/>
      <c r="E28" s="318">
        <v>1931</v>
      </c>
      <c r="F28" s="318">
        <v>1993</v>
      </c>
      <c r="G28" s="318">
        <v>2024</v>
      </c>
      <c r="H28" s="318">
        <v>2059</v>
      </c>
      <c r="I28" s="318">
        <v>2155</v>
      </c>
      <c r="J28" s="318">
        <v>2201</v>
      </c>
      <c r="K28" s="694">
        <v>251.78177685950399</v>
      </c>
      <c r="L28" s="424"/>
      <c r="M28" s="470"/>
      <c r="N28" s="372"/>
      <c r="AD28" s="635"/>
      <c r="AE28" s="668"/>
      <c r="AG28" s="668"/>
    </row>
    <row r="29" spans="1:41" ht="3.75" customHeight="1" x14ac:dyDescent="0.2">
      <c r="A29" s="372"/>
      <c r="B29" s="435"/>
      <c r="C29" s="94"/>
      <c r="D29" s="380"/>
      <c r="E29" s="318"/>
      <c r="F29" s="318"/>
      <c r="G29" s="318"/>
      <c r="H29" s="318"/>
      <c r="I29" s="318"/>
      <c r="J29" s="318"/>
      <c r="K29" s="319"/>
      <c r="L29" s="424"/>
      <c r="M29" s="470"/>
      <c r="N29" s="372"/>
      <c r="AD29" s="635"/>
      <c r="AE29" s="668"/>
      <c r="AG29" s="668"/>
    </row>
    <row r="30" spans="1:41" ht="15.75" customHeight="1" x14ac:dyDescent="0.2">
      <c r="A30" s="372"/>
      <c r="B30" s="435"/>
      <c r="C30" s="670"/>
      <c r="D30" s="709" t="s">
        <v>377</v>
      </c>
      <c r="E30" s="670"/>
      <c r="F30" s="670"/>
      <c r="G30" s="1682" t="s">
        <v>680</v>
      </c>
      <c r="H30" s="1682"/>
      <c r="I30" s="1682"/>
      <c r="J30" s="1682"/>
      <c r="K30" s="672"/>
      <c r="L30" s="672"/>
      <c r="M30" s="673"/>
      <c r="N30" s="372"/>
      <c r="AD30" s="635"/>
      <c r="AE30" s="668"/>
      <c r="AG30" s="668"/>
    </row>
    <row r="31" spans="1:41" x14ac:dyDescent="0.2">
      <c r="A31" s="372"/>
      <c r="B31" s="669"/>
      <c r="C31" s="670"/>
      <c r="D31" s="670"/>
      <c r="E31" s="670"/>
      <c r="F31" s="670"/>
      <c r="G31" s="670"/>
      <c r="H31" s="670"/>
      <c r="I31" s="671"/>
      <c r="J31" s="671"/>
      <c r="K31" s="672"/>
      <c r="L31" s="672"/>
      <c r="M31" s="673"/>
      <c r="N31" s="372"/>
    </row>
    <row r="32" spans="1:41" ht="12" customHeight="1" x14ac:dyDescent="0.2">
      <c r="A32" s="372"/>
      <c r="B32" s="435"/>
      <c r="C32" s="670"/>
      <c r="D32" s="670"/>
      <c r="E32" s="670"/>
      <c r="F32" s="670"/>
      <c r="G32" s="670"/>
      <c r="H32" s="670"/>
      <c r="I32" s="671"/>
      <c r="J32" s="671"/>
      <c r="K32" s="672"/>
      <c r="L32" s="672"/>
      <c r="M32" s="673"/>
      <c r="N32" s="372"/>
    </row>
    <row r="33" spans="1:41" ht="12" customHeight="1" x14ac:dyDescent="0.2">
      <c r="A33" s="372"/>
      <c r="B33" s="435"/>
      <c r="C33" s="670"/>
      <c r="D33" s="670"/>
      <c r="E33" s="670"/>
      <c r="F33" s="670"/>
      <c r="G33" s="670"/>
      <c r="H33" s="670"/>
      <c r="I33" s="671"/>
      <c r="J33" s="671"/>
      <c r="K33" s="672"/>
      <c r="L33" s="672"/>
      <c r="M33" s="673"/>
      <c r="N33" s="372"/>
    </row>
    <row r="34" spans="1:41" ht="12" customHeight="1" x14ac:dyDescent="0.2">
      <c r="A34" s="372"/>
      <c r="B34" s="435"/>
      <c r="C34" s="670"/>
      <c r="D34" s="670"/>
      <c r="E34" s="670"/>
      <c r="F34" s="670"/>
      <c r="G34" s="670"/>
      <c r="H34" s="670"/>
      <c r="I34" s="671"/>
      <c r="J34" s="671"/>
      <c r="K34" s="672"/>
      <c r="L34" s="672"/>
      <c r="M34" s="673"/>
      <c r="N34" s="372"/>
    </row>
    <row r="35" spans="1:41" ht="12" customHeight="1" x14ac:dyDescent="0.2">
      <c r="A35" s="372"/>
      <c r="B35" s="435"/>
      <c r="C35" s="670"/>
      <c r="D35" s="670"/>
      <c r="E35" s="670"/>
      <c r="F35" s="670"/>
      <c r="G35" s="670"/>
      <c r="H35" s="670"/>
      <c r="I35" s="671"/>
      <c r="J35" s="671"/>
      <c r="K35" s="672"/>
      <c r="L35" s="672"/>
      <c r="M35" s="673"/>
      <c r="N35" s="372"/>
    </row>
    <row r="36" spans="1:41" ht="27" customHeight="1" x14ac:dyDescent="0.2">
      <c r="A36" s="372"/>
      <c r="B36" s="435"/>
      <c r="C36" s="670"/>
      <c r="D36" s="670"/>
      <c r="E36" s="670"/>
      <c r="F36" s="670"/>
      <c r="G36" s="670"/>
      <c r="H36" s="670"/>
      <c r="I36" s="671"/>
      <c r="J36" s="671"/>
      <c r="K36" s="672"/>
      <c r="L36" s="672"/>
      <c r="M36" s="673"/>
      <c r="N36" s="372"/>
      <c r="AK36" s="399"/>
      <c r="AL36" s="399"/>
      <c r="AM36" s="399"/>
      <c r="AN36" s="399"/>
      <c r="AO36" s="399"/>
    </row>
    <row r="37" spans="1:41" ht="12" customHeight="1" x14ac:dyDescent="0.2">
      <c r="A37" s="372"/>
      <c r="B37" s="435"/>
      <c r="C37" s="670"/>
      <c r="D37" s="670"/>
      <c r="E37" s="670"/>
      <c r="F37" s="670"/>
      <c r="G37" s="670"/>
      <c r="H37" s="670"/>
      <c r="I37" s="671"/>
      <c r="J37" s="671"/>
      <c r="K37" s="672"/>
      <c r="L37" s="672"/>
      <c r="M37" s="673"/>
      <c r="N37" s="372"/>
      <c r="AK37" s="399"/>
      <c r="AL37" s="399"/>
      <c r="AM37" s="399"/>
      <c r="AN37" s="399"/>
      <c r="AO37" s="399"/>
    </row>
    <row r="38" spans="1:41" ht="12" customHeight="1" x14ac:dyDescent="0.2">
      <c r="A38" s="372"/>
      <c r="B38" s="435"/>
      <c r="C38" s="670"/>
      <c r="D38" s="670"/>
      <c r="E38" s="670"/>
      <c r="F38" s="670"/>
      <c r="G38" s="670"/>
      <c r="H38" s="670"/>
      <c r="I38" s="671"/>
      <c r="J38" s="671"/>
      <c r="K38" s="672"/>
      <c r="L38" s="672"/>
      <c r="M38" s="673"/>
      <c r="N38" s="372"/>
      <c r="AK38" s="399"/>
      <c r="AL38" s="399"/>
      <c r="AM38" s="399"/>
      <c r="AN38" s="399"/>
      <c r="AO38" s="399"/>
    </row>
    <row r="39" spans="1:41" ht="12" customHeight="1" x14ac:dyDescent="0.2">
      <c r="A39" s="372"/>
      <c r="B39" s="435"/>
      <c r="C39" s="674"/>
      <c r="D39" s="674"/>
      <c r="E39" s="674"/>
      <c r="F39" s="674"/>
      <c r="G39" s="674"/>
      <c r="H39" s="674"/>
      <c r="I39" s="674"/>
      <c r="J39" s="674"/>
      <c r="K39" s="675"/>
      <c r="L39" s="676"/>
      <c r="M39" s="677"/>
      <c r="N39" s="372"/>
      <c r="AK39" s="399"/>
      <c r="AL39" s="399"/>
      <c r="AM39" s="399"/>
      <c r="AN39" s="399"/>
      <c r="AO39" s="399"/>
    </row>
    <row r="40" spans="1:41" ht="3" customHeight="1" thickBot="1" x14ac:dyDescent="0.25">
      <c r="A40" s="372"/>
      <c r="B40" s="435"/>
      <c r="C40" s="424"/>
      <c r="D40" s="424"/>
      <c r="E40" s="424"/>
      <c r="F40" s="424"/>
      <c r="G40" s="424"/>
      <c r="H40" s="424"/>
      <c r="I40" s="424"/>
      <c r="J40" s="424"/>
      <c r="K40" s="636"/>
      <c r="L40" s="438"/>
      <c r="M40" s="490"/>
      <c r="N40" s="372"/>
      <c r="AK40" s="399"/>
      <c r="AL40" s="399"/>
      <c r="AM40" s="399"/>
      <c r="AN40" s="399"/>
      <c r="AO40" s="399"/>
    </row>
    <row r="41" spans="1:41" ht="13.5" customHeight="1" thickBot="1" x14ac:dyDescent="0.25">
      <c r="A41" s="372"/>
      <c r="B41" s="435"/>
      <c r="C41" s="1673" t="s">
        <v>304</v>
      </c>
      <c r="D41" s="1674"/>
      <c r="E41" s="1674"/>
      <c r="F41" s="1674"/>
      <c r="G41" s="1674"/>
      <c r="H41" s="1674"/>
      <c r="I41" s="1674"/>
      <c r="J41" s="1674"/>
      <c r="K41" s="1674"/>
      <c r="L41" s="1675"/>
      <c r="M41" s="490"/>
      <c r="N41" s="372"/>
      <c r="AK41" s="399"/>
      <c r="AL41" s="399"/>
      <c r="AM41" s="399"/>
      <c r="AN41" s="399"/>
      <c r="AO41" s="399"/>
    </row>
    <row r="42" spans="1:41" s="372" customFormat="1" ht="6.75" customHeight="1" x14ac:dyDescent="0.2">
      <c r="B42" s="435"/>
      <c r="C42" s="1565" t="s">
        <v>133</v>
      </c>
      <c r="D42" s="1565"/>
      <c r="E42" s="637"/>
      <c r="F42" s="637"/>
      <c r="G42" s="637"/>
      <c r="H42" s="637"/>
      <c r="I42" s="637"/>
      <c r="J42" s="637"/>
      <c r="K42" s="638"/>
      <c r="L42" s="638"/>
      <c r="M42" s="490"/>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99"/>
      <c r="AL42" s="399"/>
      <c r="AM42" s="399"/>
      <c r="AN42" s="399"/>
      <c r="AO42" s="399"/>
    </row>
    <row r="43" spans="1:41" ht="10.5" customHeight="1" x14ac:dyDescent="0.2">
      <c r="A43" s="372"/>
      <c r="B43" s="435"/>
      <c r="C43" s="1565"/>
      <c r="D43" s="1565"/>
      <c r="E43" s="1678">
        <v>2018</v>
      </c>
      <c r="F43" s="1678"/>
      <c r="G43" s="1678"/>
      <c r="H43" s="1678"/>
      <c r="I43" s="1678"/>
      <c r="J43" s="1678"/>
      <c r="K43" s="1680" t="str">
        <f xml:space="preserve"> CONCATENATE("valor médio de ",J7,F6)</f>
        <v>valor médio de out.</v>
      </c>
      <c r="L43" s="390"/>
      <c r="M43" s="382"/>
      <c r="N43" s="372"/>
      <c r="AK43" s="399"/>
      <c r="AL43" s="399"/>
      <c r="AM43" s="399"/>
      <c r="AN43" s="399"/>
      <c r="AO43" s="399"/>
    </row>
    <row r="44" spans="1:41" ht="15" customHeight="1" x14ac:dyDescent="0.2">
      <c r="A44" s="372"/>
      <c r="B44" s="435"/>
      <c r="C44" s="387"/>
      <c r="D44" s="387"/>
      <c r="E44" s="689" t="str">
        <f t="shared" ref="E44:J44" si="7">+E7</f>
        <v>mai.</v>
      </c>
      <c r="F44" s="689" t="str">
        <f t="shared" si="7"/>
        <v>jun.</v>
      </c>
      <c r="G44" s="689" t="str">
        <f t="shared" si="7"/>
        <v>jul.</v>
      </c>
      <c r="H44" s="689" t="str">
        <f t="shared" si="7"/>
        <v>ago.</v>
      </c>
      <c r="I44" s="689" t="str">
        <f t="shared" si="7"/>
        <v>set.</v>
      </c>
      <c r="J44" s="689" t="str">
        <f t="shared" si="7"/>
        <v>out.</v>
      </c>
      <c r="K44" s="1681" t="e">
        <f xml:space="preserve"> CONCATENATE("valor médio de ",#REF!,#REF!)</f>
        <v>#REF!</v>
      </c>
      <c r="L44" s="390"/>
      <c r="M44" s="490"/>
      <c r="N44" s="372"/>
      <c r="AK44" s="399"/>
      <c r="AL44" s="399"/>
      <c r="AM44" s="399"/>
      <c r="AN44" s="399"/>
      <c r="AO44" s="399"/>
    </row>
    <row r="45" spans="1:41" s="395" customFormat="1" ht="13.5" customHeight="1" x14ac:dyDescent="0.2">
      <c r="A45" s="392"/>
      <c r="B45" s="639"/>
      <c r="C45" s="627" t="s">
        <v>68</v>
      </c>
      <c r="D45" s="458"/>
      <c r="E45" s="351">
        <v>222551</v>
      </c>
      <c r="F45" s="351">
        <v>221286</v>
      </c>
      <c r="G45" s="351">
        <v>220725</v>
      </c>
      <c r="H45" s="351">
        <v>220760</v>
      </c>
      <c r="I45" s="351">
        <v>221697</v>
      </c>
      <c r="J45" s="351">
        <v>220615</v>
      </c>
      <c r="K45" s="710">
        <v>115.131262236143</v>
      </c>
      <c r="L45" s="321"/>
      <c r="M45" s="640"/>
      <c r="N45" s="392"/>
      <c r="O45" s="725"/>
      <c r="P45" s="724"/>
      <c r="Q45" s="725"/>
      <c r="R45" s="725"/>
      <c r="S45" s="377"/>
      <c r="T45" s="377"/>
      <c r="U45" s="377"/>
      <c r="V45" s="377"/>
      <c r="W45" s="377"/>
      <c r="X45" s="377"/>
      <c r="Y45" s="377"/>
      <c r="Z45" s="377"/>
      <c r="AA45" s="377"/>
      <c r="AB45" s="377"/>
      <c r="AC45" s="377"/>
      <c r="AD45" s="377"/>
      <c r="AE45" s="377"/>
      <c r="AF45" s="377"/>
      <c r="AG45" s="377"/>
      <c r="AH45" s="377"/>
      <c r="AI45" s="377"/>
      <c r="AJ45" s="377"/>
      <c r="AK45" s="399"/>
      <c r="AL45" s="399"/>
      <c r="AM45" s="399"/>
      <c r="AN45" s="690"/>
      <c r="AO45" s="690"/>
    </row>
    <row r="46" spans="1:41" ht="15" customHeight="1" x14ac:dyDescent="0.2">
      <c r="A46" s="372"/>
      <c r="B46" s="435"/>
      <c r="C46" s="94" t="s">
        <v>62</v>
      </c>
      <c r="D46" s="380"/>
      <c r="E46" s="318">
        <v>10493</v>
      </c>
      <c r="F46" s="318">
        <v>10478</v>
      </c>
      <c r="G46" s="318">
        <v>10450</v>
      </c>
      <c r="H46" s="318">
        <v>10462</v>
      </c>
      <c r="I46" s="318">
        <v>10238</v>
      </c>
      <c r="J46" s="318">
        <v>10163</v>
      </c>
      <c r="K46" s="695">
        <v>123.30150522920501</v>
      </c>
      <c r="L46" s="321"/>
      <c r="M46" s="490"/>
      <c r="N46" s="372"/>
      <c r="AK46" s="399"/>
      <c r="AL46" s="399"/>
      <c r="AM46" s="399"/>
      <c r="AN46" s="399"/>
      <c r="AO46" s="399"/>
    </row>
    <row r="47" spans="1:41" ht="11.65" customHeight="1" x14ac:dyDescent="0.2">
      <c r="A47" s="372"/>
      <c r="B47" s="435"/>
      <c r="C47" s="94" t="s">
        <v>55</v>
      </c>
      <c r="D47" s="380"/>
      <c r="E47" s="318">
        <v>4786</v>
      </c>
      <c r="F47" s="318">
        <v>4708</v>
      </c>
      <c r="G47" s="318">
        <v>4659</v>
      </c>
      <c r="H47" s="318">
        <v>4688</v>
      </c>
      <c r="I47" s="318">
        <v>4652</v>
      </c>
      <c r="J47" s="318">
        <v>4622</v>
      </c>
      <c r="K47" s="695">
        <v>114.723644425676</v>
      </c>
      <c r="L47" s="321"/>
      <c r="M47" s="490"/>
      <c r="N47" s="372"/>
      <c r="AK47" s="399"/>
      <c r="AL47" s="399"/>
      <c r="AM47" s="399"/>
      <c r="AN47" s="399"/>
      <c r="AO47" s="399"/>
    </row>
    <row r="48" spans="1:41" ht="11.65" customHeight="1" x14ac:dyDescent="0.2">
      <c r="A48" s="372"/>
      <c r="B48" s="435"/>
      <c r="C48" s="94" t="s">
        <v>64</v>
      </c>
      <c r="D48" s="380"/>
      <c r="E48" s="318">
        <v>6637</v>
      </c>
      <c r="F48" s="318">
        <v>6622</v>
      </c>
      <c r="G48" s="318">
        <v>6598</v>
      </c>
      <c r="H48" s="318">
        <v>6591</v>
      </c>
      <c r="I48" s="318">
        <v>6668</v>
      </c>
      <c r="J48" s="318">
        <v>6717</v>
      </c>
      <c r="K48" s="695">
        <v>121.27695079086099</v>
      </c>
      <c r="L48" s="321"/>
      <c r="M48" s="490"/>
      <c r="N48" s="372"/>
      <c r="AK48" s="399"/>
      <c r="AL48" s="399"/>
      <c r="AM48" s="399"/>
      <c r="AN48" s="399"/>
      <c r="AO48" s="399"/>
    </row>
    <row r="49" spans="1:41" ht="11.65" customHeight="1" x14ac:dyDescent="0.2">
      <c r="A49" s="372"/>
      <c r="B49" s="435"/>
      <c r="C49" s="94" t="s">
        <v>66</v>
      </c>
      <c r="D49" s="380"/>
      <c r="E49" s="318">
        <v>2335</v>
      </c>
      <c r="F49" s="318">
        <v>2327</v>
      </c>
      <c r="G49" s="318">
        <v>2323</v>
      </c>
      <c r="H49" s="318">
        <v>2322</v>
      </c>
      <c r="I49" s="318">
        <v>2348</v>
      </c>
      <c r="J49" s="318">
        <v>2347</v>
      </c>
      <c r="K49" s="695">
        <v>120.699056683587</v>
      </c>
      <c r="L49" s="641"/>
      <c r="M49" s="372"/>
      <c r="N49" s="372"/>
      <c r="AK49" s="399"/>
      <c r="AL49" s="399"/>
      <c r="AM49" s="399"/>
      <c r="AN49" s="399"/>
      <c r="AO49" s="399"/>
    </row>
    <row r="50" spans="1:41" ht="11.65" customHeight="1" x14ac:dyDescent="0.2">
      <c r="A50" s="372"/>
      <c r="B50" s="435"/>
      <c r="C50" s="94" t="s">
        <v>75</v>
      </c>
      <c r="D50" s="380"/>
      <c r="E50" s="318">
        <v>3621</v>
      </c>
      <c r="F50" s="318">
        <v>3481</v>
      </c>
      <c r="G50" s="318">
        <v>3413</v>
      </c>
      <c r="H50" s="318">
        <v>3484</v>
      </c>
      <c r="I50" s="318">
        <v>3518</v>
      </c>
      <c r="J50" s="318">
        <v>3464</v>
      </c>
      <c r="K50" s="695">
        <v>116.207636414254</v>
      </c>
      <c r="L50" s="641"/>
      <c r="M50" s="372"/>
      <c r="N50" s="372"/>
      <c r="AK50" s="399"/>
      <c r="AL50" s="399"/>
      <c r="AM50" s="399"/>
      <c r="AN50" s="399"/>
      <c r="AO50" s="399"/>
    </row>
    <row r="51" spans="1:41" ht="11.65" customHeight="1" x14ac:dyDescent="0.2">
      <c r="A51" s="372"/>
      <c r="B51" s="435"/>
      <c r="C51" s="94" t="s">
        <v>61</v>
      </c>
      <c r="D51" s="380"/>
      <c r="E51" s="318">
        <v>6439</v>
      </c>
      <c r="F51" s="318">
        <v>6412</v>
      </c>
      <c r="G51" s="318">
        <v>6283</v>
      </c>
      <c r="H51" s="318">
        <v>6318</v>
      </c>
      <c r="I51" s="318">
        <v>6269</v>
      </c>
      <c r="J51" s="318">
        <v>6171</v>
      </c>
      <c r="K51" s="695">
        <v>127.57946186912901</v>
      </c>
      <c r="L51" s="641"/>
      <c r="M51" s="372"/>
      <c r="N51" s="372"/>
      <c r="AK51" s="399"/>
      <c r="AL51" s="399"/>
      <c r="AM51" s="399"/>
      <c r="AN51" s="399"/>
      <c r="AO51" s="399"/>
    </row>
    <row r="52" spans="1:41" ht="11.65" customHeight="1" x14ac:dyDescent="0.2">
      <c r="A52" s="372"/>
      <c r="B52" s="435"/>
      <c r="C52" s="94" t="s">
        <v>56</v>
      </c>
      <c r="D52" s="380"/>
      <c r="E52" s="318">
        <v>3455</v>
      </c>
      <c r="F52" s="318">
        <v>3343</v>
      </c>
      <c r="G52" s="318">
        <v>3327</v>
      </c>
      <c r="H52" s="318">
        <v>3277</v>
      </c>
      <c r="I52" s="318">
        <v>3256</v>
      </c>
      <c r="J52" s="318">
        <v>3214</v>
      </c>
      <c r="K52" s="695">
        <v>109.68466626396901</v>
      </c>
      <c r="L52" s="641"/>
      <c r="M52" s="372"/>
      <c r="N52" s="372"/>
    </row>
    <row r="53" spans="1:41" ht="11.65" customHeight="1" x14ac:dyDescent="0.2">
      <c r="A53" s="372"/>
      <c r="B53" s="435"/>
      <c r="C53" s="94" t="s">
        <v>74</v>
      </c>
      <c r="D53" s="380"/>
      <c r="E53" s="318">
        <v>5569</v>
      </c>
      <c r="F53" s="318">
        <v>5506</v>
      </c>
      <c r="G53" s="318">
        <v>5459</v>
      </c>
      <c r="H53" s="318">
        <v>5461</v>
      </c>
      <c r="I53" s="318">
        <v>5548</v>
      </c>
      <c r="J53" s="318">
        <v>5582</v>
      </c>
      <c r="K53" s="695">
        <v>122.11216036414601</v>
      </c>
      <c r="L53" s="641"/>
      <c r="M53" s="372"/>
      <c r="N53" s="372"/>
    </row>
    <row r="54" spans="1:41" ht="11.65" customHeight="1" x14ac:dyDescent="0.2">
      <c r="A54" s="372"/>
      <c r="B54" s="435"/>
      <c r="C54" s="94" t="s">
        <v>76</v>
      </c>
      <c r="D54" s="380"/>
      <c r="E54" s="318">
        <v>2924</v>
      </c>
      <c r="F54" s="318">
        <v>2822</v>
      </c>
      <c r="G54" s="318">
        <v>2802</v>
      </c>
      <c r="H54" s="318">
        <v>2818</v>
      </c>
      <c r="I54" s="318">
        <v>2846</v>
      </c>
      <c r="J54" s="318">
        <v>2699</v>
      </c>
      <c r="K54" s="695">
        <v>116.676370396601</v>
      </c>
      <c r="L54" s="641"/>
      <c r="M54" s="372"/>
      <c r="N54" s="372"/>
    </row>
    <row r="55" spans="1:41" ht="11.65" customHeight="1" x14ac:dyDescent="0.2">
      <c r="A55" s="372"/>
      <c r="B55" s="435"/>
      <c r="C55" s="94" t="s">
        <v>60</v>
      </c>
      <c r="D55" s="380"/>
      <c r="E55" s="318">
        <v>4160</v>
      </c>
      <c r="F55" s="318">
        <v>4083</v>
      </c>
      <c r="G55" s="318">
        <v>3985</v>
      </c>
      <c r="H55" s="318">
        <v>3891</v>
      </c>
      <c r="I55" s="318">
        <v>3942</v>
      </c>
      <c r="J55" s="318">
        <v>3916</v>
      </c>
      <c r="K55" s="695">
        <v>120.98162342475899</v>
      </c>
      <c r="L55" s="641"/>
      <c r="M55" s="372"/>
      <c r="N55" s="372"/>
    </row>
    <row r="56" spans="1:41" ht="11.65" customHeight="1" x14ac:dyDescent="0.2">
      <c r="A56" s="372"/>
      <c r="B56" s="435"/>
      <c r="C56" s="94" t="s">
        <v>59</v>
      </c>
      <c r="D56" s="380"/>
      <c r="E56" s="318">
        <v>39959</v>
      </c>
      <c r="F56" s="318">
        <v>40171</v>
      </c>
      <c r="G56" s="318">
        <v>40191</v>
      </c>
      <c r="H56" s="318">
        <v>40424</v>
      </c>
      <c r="I56" s="318">
        <v>40585</v>
      </c>
      <c r="J56" s="318">
        <v>40219</v>
      </c>
      <c r="K56" s="695">
        <v>118.44574614780601</v>
      </c>
      <c r="L56" s="641"/>
      <c r="M56" s="372"/>
      <c r="N56" s="372"/>
    </row>
    <row r="57" spans="1:41" ht="11.65" customHeight="1" x14ac:dyDescent="0.2">
      <c r="A57" s="372"/>
      <c r="B57" s="435"/>
      <c r="C57" s="94" t="s">
        <v>57</v>
      </c>
      <c r="D57" s="380"/>
      <c r="E57" s="318">
        <v>3274</v>
      </c>
      <c r="F57" s="318">
        <v>3247</v>
      </c>
      <c r="G57" s="318">
        <v>3248</v>
      </c>
      <c r="H57" s="318">
        <v>3274</v>
      </c>
      <c r="I57" s="318">
        <v>3273</v>
      </c>
      <c r="J57" s="318">
        <v>3086</v>
      </c>
      <c r="K57" s="695">
        <v>117.06902288188</v>
      </c>
      <c r="L57" s="641"/>
      <c r="M57" s="372"/>
      <c r="N57" s="372"/>
    </row>
    <row r="58" spans="1:41" ht="11.65" customHeight="1" x14ac:dyDescent="0.2">
      <c r="A58" s="372"/>
      <c r="B58" s="435"/>
      <c r="C58" s="94" t="s">
        <v>63</v>
      </c>
      <c r="D58" s="380"/>
      <c r="E58" s="318">
        <v>64381</v>
      </c>
      <c r="F58" s="318">
        <v>64201</v>
      </c>
      <c r="G58" s="318">
        <v>64187</v>
      </c>
      <c r="H58" s="318">
        <v>64019</v>
      </c>
      <c r="I58" s="318">
        <v>64240</v>
      </c>
      <c r="J58" s="318">
        <v>64205</v>
      </c>
      <c r="K58" s="695">
        <v>116.106336121743</v>
      </c>
      <c r="L58" s="641"/>
      <c r="M58" s="372"/>
      <c r="N58" s="372"/>
    </row>
    <row r="59" spans="1:41" ht="11.65" customHeight="1" x14ac:dyDescent="0.2">
      <c r="A59" s="372"/>
      <c r="B59" s="435"/>
      <c r="C59" s="94" t="s">
        <v>79</v>
      </c>
      <c r="D59" s="380"/>
      <c r="E59" s="318">
        <v>5612</v>
      </c>
      <c r="F59" s="318">
        <v>5499</v>
      </c>
      <c r="G59" s="318">
        <v>5493</v>
      </c>
      <c r="H59" s="318">
        <v>5498</v>
      </c>
      <c r="I59" s="318">
        <v>5663</v>
      </c>
      <c r="J59" s="318">
        <v>5689</v>
      </c>
      <c r="K59" s="695">
        <v>116.331273939808</v>
      </c>
      <c r="L59" s="641"/>
      <c r="M59" s="372"/>
      <c r="N59" s="372"/>
    </row>
    <row r="60" spans="1:41" ht="11.65" customHeight="1" x14ac:dyDescent="0.2">
      <c r="A60" s="372"/>
      <c r="B60" s="435"/>
      <c r="C60" s="94" t="s">
        <v>58</v>
      </c>
      <c r="D60" s="380"/>
      <c r="E60" s="318">
        <v>20376</v>
      </c>
      <c r="F60" s="318">
        <v>20486</v>
      </c>
      <c r="G60" s="318">
        <v>20449</v>
      </c>
      <c r="H60" s="318">
        <v>20509</v>
      </c>
      <c r="I60" s="318">
        <v>20581</v>
      </c>
      <c r="J60" s="318">
        <v>20632</v>
      </c>
      <c r="K60" s="695">
        <v>118.643214032098</v>
      </c>
      <c r="L60" s="641"/>
      <c r="M60" s="372"/>
      <c r="N60" s="372"/>
    </row>
    <row r="61" spans="1:41" ht="11.65" customHeight="1" x14ac:dyDescent="0.2">
      <c r="A61" s="372"/>
      <c r="B61" s="435"/>
      <c r="C61" s="94" t="s">
        <v>65</v>
      </c>
      <c r="D61" s="380"/>
      <c r="E61" s="318">
        <v>2238</v>
      </c>
      <c r="F61" s="318">
        <v>2181</v>
      </c>
      <c r="G61" s="318">
        <v>2150</v>
      </c>
      <c r="H61" s="318">
        <v>2125</v>
      </c>
      <c r="I61" s="318">
        <v>2135</v>
      </c>
      <c r="J61" s="318">
        <v>2114</v>
      </c>
      <c r="K61" s="695">
        <v>125.09398594847799</v>
      </c>
      <c r="L61" s="641"/>
      <c r="M61" s="372"/>
      <c r="N61" s="372"/>
    </row>
    <row r="62" spans="1:41" ht="11.65" customHeight="1" x14ac:dyDescent="0.2">
      <c r="A62" s="372"/>
      <c r="B62" s="435"/>
      <c r="C62" s="94" t="s">
        <v>67</v>
      </c>
      <c r="D62" s="380"/>
      <c r="E62" s="318">
        <v>5636</v>
      </c>
      <c r="F62" s="318">
        <v>5644</v>
      </c>
      <c r="G62" s="318">
        <v>5602</v>
      </c>
      <c r="H62" s="318">
        <v>5503</v>
      </c>
      <c r="I62" s="318">
        <v>5599</v>
      </c>
      <c r="J62" s="318">
        <v>5634</v>
      </c>
      <c r="K62" s="695">
        <v>123.698209033613</v>
      </c>
      <c r="L62" s="641"/>
      <c r="M62" s="372"/>
      <c r="N62" s="372"/>
      <c r="P62" s="429"/>
    </row>
    <row r="63" spans="1:41" ht="11.65" customHeight="1" x14ac:dyDescent="0.2">
      <c r="A63" s="372"/>
      <c r="B63" s="435"/>
      <c r="C63" s="94" t="s">
        <v>77</v>
      </c>
      <c r="D63" s="380"/>
      <c r="E63" s="318">
        <v>7698</v>
      </c>
      <c r="F63" s="318">
        <v>7501</v>
      </c>
      <c r="G63" s="318">
        <v>7520</v>
      </c>
      <c r="H63" s="318">
        <v>7460</v>
      </c>
      <c r="I63" s="318">
        <v>7505</v>
      </c>
      <c r="J63" s="318">
        <v>7360</v>
      </c>
      <c r="K63" s="695">
        <v>120.276601994072</v>
      </c>
      <c r="L63" s="641"/>
      <c r="M63" s="372"/>
      <c r="N63" s="372"/>
    </row>
    <row r="64" spans="1:41" ht="11.25" customHeight="1" x14ac:dyDescent="0.2">
      <c r="A64" s="372"/>
      <c r="B64" s="435"/>
      <c r="C64" s="94" t="s">
        <v>130</v>
      </c>
      <c r="D64" s="380"/>
      <c r="E64" s="318">
        <v>18554</v>
      </c>
      <c r="F64" s="318">
        <v>18055</v>
      </c>
      <c r="G64" s="318">
        <v>17967</v>
      </c>
      <c r="H64" s="318">
        <v>17928</v>
      </c>
      <c r="I64" s="318">
        <v>17955</v>
      </c>
      <c r="J64" s="318">
        <v>17800</v>
      </c>
      <c r="K64" s="695">
        <v>84.547600501906302</v>
      </c>
      <c r="L64" s="641"/>
      <c r="M64" s="372"/>
      <c r="N64" s="372"/>
    </row>
    <row r="65" spans="1:15" ht="11.65" customHeight="1" x14ac:dyDescent="0.2">
      <c r="A65" s="372"/>
      <c r="B65" s="435"/>
      <c r="C65" s="94" t="s">
        <v>131</v>
      </c>
      <c r="D65" s="380"/>
      <c r="E65" s="318">
        <v>4405</v>
      </c>
      <c r="F65" s="318">
        <v>4520</v>
      </c>
      <c r="G65" s="318">
        <v>4620</v>
      </c>
      <c r="H65" s="318">
        <v>4708</v>
      </c>
      <c r="I65" s="318">
        <v>4879</v>
      </c>
      <c r="J65" s="318">
        <v>4983</v>
      </c>
      <c r="K65" s="695">
        <v>109.32629784689</v>
      </c>
      <c r="L65" s="641"/>
      <c r="M65" s="372"/>
      <c r="N65" s="372"/>
    </row>
    <row r="66" spans="1:15" s="644" customFormat="1" ht="7.5" customHeight="1" x14ac:dyDescent="0.15">
      <c r="A66" s="642"/>
      <c r="B66" s="643"/>
      <c r="C66" s="1683" t="str">
        <f>CONCATENATE("notas: dados sujeitos a atualizações"".")</f>
        <v>notas: dados sujeitos a atualizações".</v>
      </c>
      <c r="D66" s="1683"/>
      <c r="E66" s="1683"/>
      <c r="F66" s="1683"/>
      <c r="G66" s="1683"/>
      <c r="H66" s="1683"/>
      <c r="I66" s="1683"/>
      <c r="J66" s="1683"/>
      <c r="K66" s="1683"/>
      <c r="L66" s="1683"/>
      <c r="M66" s="1015"/>
      <c r="N66" s="1015"/>
      <c r="O66" s="1015"/>
    </row>
    <row r="67" spans="1:15" ht="9" customHeight="1" x14ac:dyDescent="0.2">
      <c r="A67" s="372"/>
      <c r="B67" s="646"/>
      <c r="C67" s="647" t="s">
        <v>488</v>
      </c>
      <c r="D67" s="380"/>
      <c r="E67" s="645"/>
      <c r="F67" s="645"/>
      <c r="G67" s="645"/>
      <c r="H67" s="645"/>
      <c r="I67" s="648"/>
      <c r="J67" s="544"/>
      <c r="K67" s="544"/>
      <c r="L67" s="544"/>
      <c r="M67" s="490"/>
      <c r="N67" s="372"/>
    </row>
    <row r="68" spans="1:15" ht="13.5" customHeight="1" x14ac:dyDescent="0.2">
      <c r="A68" s="372"/>
      <c r="B68" s="643"/>
      <c r="C68" s="440" t="s">
        <v>419</v>
      </c>
      <c r="D68" s="380"/>
      <c r="E68" s="645"/>
      <c r="F68" s="645"/>
      <c r="G68" s="645"/>
      <c r="H68" s="645"/>
      <c r="I68" s="415" t="s">
        <v>134</v>
      </c>
      <c r="J68" s="544"/>
      <c r="K68" s="544"/>
      <c r="L68" s="544"/>
      <c r="M68" s="490"/>
      <c r="N68" s="372"/>
    </row>
    <row r="69" spans="1:15" ht="13.5" customHeight="1" x14ac:dyDescent="0.2">
      <c r="A69" s="372"/>
      <c r="B69" s="649">
        <v>18</v>
      </c>
      <c r="C69" s="1679">
        <v>43405</v>
      </c>
      <c r="D69" s="1679"/>
      <c r="E69" s="1679"/>
      <c r="F69" s="1679"/>
      <c r="G69" s="382"/>
      <c r="H69" s="382"/>
      <c r="I69" s="382"/>
      <c r="J69" s="382"/>
      <c r="K69" s="382"/>
      <c r="L69" s="382"/>
      <c r="M69" s="382"/>
      <c r="N69" s="382"/>
    </row>
  </sheetData>
  <mergeCells count="13">
    <mergeCell ref="C69:F69"/>
    <mergeCell ref="C41:L41"/>
    <mergeCell ref="C42:D43"/>
    <mergeCell ref="K43:K44"/>
    <mergeCell ref="G30:J30"/>
    <mergeCell ref="C66:L66"/>
    <mergeCell ref="E43:J43"/>
    <mergeCell ref="L1:M1"/>
    <mergeCell ref="B2:D2"/>
    <mergeCell ref="C4:L4"/>
    <mergeCell ref="C5:D6"/>
    <mergeCell ref="K6:K7"/>
    <mergeCell ref="E6:J6"/>
  </mergeCells>
  <conditionalFormatting sqref="F7:G7">
    <cfRule type="cellIs" dxfId="12" priority="7" operator="equal">
      <formula>"jan."</formula>
    </cfRule>
  </conditionalFormatting>
  <conditionalFormatting sqref="H7:J7">
    <cfRule type="cellIs" dxfId="11" priority="4" operator="equal">
      <formula>"jan."</formula>
    </cfRule>
  </conditionalFormatting>
  <conditionalFormatting sqref="E44:G44">
    <cfRule type="cellIs" dxfId="10" priority="3" operator="equal">
      <formula>"jan."</formula>
    </cfRule>
  </conditionalFormatting>
  <conditionalFormatting sqref="H44:J44">
    <cfRule type="cellIs" dxfId="9" priority="2" operator="equal">
      <formula>"jan."</formula>
    </cfRule>
  </conditionalFormatting>
  <conditionalFormatting sqref="E7">
    <cfRule type="cellIs" dxfId="8" priority="1" operator="equal">
      <formula>"jan."</formula>
    </cfRule>
  </conditionalFormatting>
  <printOptions horizontalCentered="1"/>
  <pageMargins left="0.19685039370078741" right="0.19685039370078741" top="0.19685039370078741" bottom="0.19685039370078741" header="0" footer="0"/>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142875</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F81"/>
  <sheetViews>
    <sheetView zoomScaleNormal="100" workbookViewId="0">
      <selection activeCell="Q10" sqref="Q10"/>
    </sheetView>
  </sheetViews>
  <sheetFormatPr defaultRowHeight="12.75" x14ac:dyDescent="0.2"/>
  <cols>
    <col min="1" max="1" width="1" style="377" customWidth="1"/>
    <col min="2" max="2" width="2.5703125" style="377" customWidth="1"/>
    <col min="3" max="3" width="1.140625" style="377" customWidth="1"/>
    <col min="4" max="4" width="24.28515625" style="377" customWidth="1"/>
    <col min="5" max="10" width="7.5703125" style="388" customWidth="1"/>
    <col min="11" max="11" width="7.5703125" style="417" customWidth="1"/>
    <col min="12" max="12" width="7.5703125" style="388" customWidth="1"/>
    <col min="13" max="13" width="7.7109375" style="417" customWidth="1"/>
    <col min="14" max="14" width="2.5703125" style="377" customWidth="1"/>
    <col min="15" max="15" width="1" style="377" customWidth="1"/>
    <col min="16" max="16384" width="9.140625" style="377"/>
  </cols>
  <sheetData>
    <row r="1" spans="1:15" ht="13.5" customHeight="1" x14ac:dyDescent="0.2">
      <c r="A1" s="372"/>
      <c r="B1" s="1698" t="s">
        <v>327</v>
      </c>
      <c r="C1" s="1698"/>
      <c r="D1" s="1698"/>
      <c r="E1" s="374"/>
      <c r="F1" s="374"/>
      <c r="G1" s="374"/>
      <c r="H1" s="374"/>
      <c r="I1" s="374"/>
      <c r="J1" s="375"/>
      <c r="K1" s="1086"/>
      <c r="L1" s="1086"/>
      <c r="M1" s="1086"/>
      <c r="N1" s="376"/>
      <c r="O1" s="372"/>
    </row>
    <row r="2" spans="1:15" ht="6" customHeight="1" x14ac:dyDescent="0.2">
      <c r="A2" s="372"/>
      <c r="B2" s="1699"/>
      <c r="C2" s="1699"/>
      <c r="D2" s="1699"/>
      <c r="E2" s="378"/>
      <c r="F2" s="379"/>
      <c r="G2" s="379"/>
      <c r="H2" s="379"/>
      <c r="I2" s="379"/>
      <c r="J2" s="379"/>
      <c r="K2" s="380"/>
      <c r="L2" s="379"/>
      <c r="M2" s="380"/>
      <c r="N2" s="381"/>
      <c r="O2" s="372"/>
    </row>
    <row r="3" spans="1:15" ht="13.5" customHeight="1" thickBot="1" x14ac:dyDescent="0.25">
      <c r="A3" s="372"/>
      <c r="B3" s="382"/>
      <c r="C3" s="382"/>
      <c r="D3" s="382"/>
      <c r="E3" s="379"/>
      <c r="F3" s="379"/>
      <c r="G3" s="379"/>
      <c r="H3" s="379"/>
      <c r="I3" s="379" t="s">
        <v>34</v>
      </c>
      <c r="J3" s="379"/>
      <c r="K3" s="697"/>
      <c r="L3" s="379"/>
      <c r="M3" s="988" t="s">
        <v>73</v>
      </c>
      <c r="N3" s="383"/>
      <c r="O3" s="372"/>
    </row>
    <row r="4" spans="1:15" s="386" customFormat="1" ht="13.5" customHeight="1" thickBot="1" x14ac:dyDescent="0.25">
      <c r="A4" s="384"/>
      <c r="B4" s="385"/>
      <c r="C4" s="1700" t="s">
        <v>0</v>
      </c>
      <c r="D4" s="1701"/>
      <c r="E4" s="1701"/>
      <c r="F4" s="1701"/>
      <c r="G4" s="1701"/>
      <c r="H4" s="1701"/>
      <c r="I4" s="1701"/>
      <c r="J4" s="1701"/>
      <c r="K4" s="1701"/>
      <c r="L4" s="1701"/>
      <c r="M4" s="1702"/>
      <c r="N4" s="383"/>
      <c r="O4" s="372"/>
    </row>
    <row r="5" spans="1:15" ht="4.5" customHeight="1" x14ac:dyDescent="0.2">
      <c r="A5" s="372"/>
      <c r="B5" s="382"/>
      <c r="C5" s="1565" t="s">
        <v>78</v>
      </c>
      <c r="D5" s="1565"/>
      <c r="F5" s="790"/>
      <c r="G5" s="790"/>
      <c r="H5" s="790"/>
      <c r="I5" s="389"/>
      <c r="J5" s="389"/>
      <c r="K5" s="389"/>
      <c r="L5" s="389"/>
      <c r="M5" s="389"/>
      <c r="N5" s="383"/>
      <c r="O5" s="372"/>
    </row>
    <row r="6" spans="1:15" ht="12" customHeight="1" x14ac:dyDescent="0.2">
      <c r="A6" s="372"/>
      <c r="B6" s="382"/>
      <c r="C6" s="1565"/>
      <c r="D6" s="1565"/>
      <c r="E6" s="1567">
        <v>2018</v>
      </c>
      <c r="F6" s="1567"/>
      <c r="G6" s="1567"/>
      <c r="H6" s="1567"/>
      <c r="I6" s="1567"/>
      <c r="J6" s="1567"/>
      <c r="K6" s="1567"/>
      <c r="L6" s="1567"/>
      <c r="M6" s="1567"/>
      <c r="N6" s="383"/>
      <c r="O6" s="372"/>
    </row>
    <row r="7" spans="1:15" s="386" customFormat="1" ht="12.75" customHeight="1" x14ac:dyDescent="0.2">
      <c r="A7" s="384"/>
      <c r="B7" s="385"/>
      <c r="C7" s="391"/>
      <c r="D7" s="391"/>
      <c r="E7" s="775" t="s">
        <v>104</v>
      </c>
      <c r="F7" s="775" t="s">
        <v>103</v>
      </c>
      <c r="G7" s="776" t="s">
        <v>102</v>
      </c>
      <c r="H7" s="776" t="s">
        <v>101</v>
      </c>
      <c r="I7" s="775" t="s">
        <v>100</v>
      </c>
      <c r="J7" s="776" t="s">
        <v>99</v>
      </c>
      <c r="K7" s="776" t="s">
        <v>98</v>
      </c>
      <c r="L7" s="776" t="s">
        <v>97</v>
      </c>
      <c r="M7" s="776" t="s">
        <v>96</v>
      </c>
      <c r="N7" s="383"/>
      <c r="O7" s="372"/>
    </row>
    <row r="8" spans="1:15" s="395" customFormat="1" ht="11.25" customHeight="1" x14ac:dyDescent="0.2">
      <c r="A8" s="392"/>
      <c r="B8" s="393"/>
      <c r="C8" s="1696" t="s">
        <v>471</v>
      </c>
      <c r="D8" s="1696"/>
      <c r="E8" s="394"/>
      <c r="F8" s="394"/>
      <c r="G8" s="394"/>
      <c r="H8" s="394"/>
      <c r="I8" s="394"/>
      <c r="J8" s="394"/>
      <c r="K8" s="394"/>
      <c r="L8" s="394"/>
      <c r="M8" s="394"/>
      <c r="N8" s="383"/>
      <c r="O8" s="372"/>
    </row>
    <row r="9" spans="1:15" ht="10.5" customHeight="1" x14ac:dyDescent="0.2">
      <c r="A9" s="372"/>
      <c r="B9" s="980"/>
      <c r="C9" s="975" t="s">
        <v>135</v>
      </c>
      <c r="D9" s="981"/>
      <c r="E9" s="982">
        <v>178625</v>
      </c>
      <c r="F9" s="982">
        <v>177535</v>
      </c>
      <c r="G9" s="982">
        <v>176361</v>
      </c>
      <c r="H9" s="982">
        <v>175384</v>
      </c>
      <c r="I9" s="982">
        <v>175057</v>
      </c>
      <c r="J9" s="982">
        <v>174912</v>
      </c>
      <c r="K9" s="982">
        <v>174581</v>
      </c>
      <c r="L9" s="982">
        <v>173763</v>
      </c>
      <c r="M9" s="982">
        <v>174278</v>
      </c>
      <c r="N9" s="383"/>
      <c r="O9" s="372"/>
    </row>
    <row r="10" spans="1:15" ht="10.5" customHeight="1" x14ac:dyDescent="0.2">
      <c r="A10" s="372"/>
      <c r="B10" s="980"/>
      <c r="C10" s="975"/>
      <c r="D10" s="983" t="s">
        <v>72</v>
      </c>
      <c r="E10" s="984">
        <v>93260</v>
      </c>
      <c r="F10" s="984">
        <v>92665</v>
      </c>
      <c r="G10" s="984">
        <v>92081</v>
      </c>
      <c r="H10" s="984">
        <v>91617</v>
      </c>
      <c r="I10" s="984">
        <v>91524</v>
      </c>
      <c r="J10" s="984">
        <v>91525</v>
      </c>
      <c r="K10" s="984">
        <v>91336</v>
      </c>
      <c r="L10" s="984">
        <v>90932</v>
      </c>
      <c r="M10" s="984">
        <v>91188</v>
      </c>
      <c r="N10" s="383"/>
      <c r="O10" s="372"/>
    </row>
    <row r="11" spans="1:15" ht="10.5" customHeight="1" x14ac:dyDescent="0.2">
      <c r="A11" s="372"/>
      <c r="B11" s="980"/>
      <c r="C11" s="975"/>
      <c r="D11" s="983" t="s">
        <v>71</v>
      </c>
      <c r="E11" s="984">
        <v>85365</v>
      </c>
      <c r="F11" s="984">
        <v>84870</v>
      </c>
      <c r="G11" s="984">
        <v>84280</v>
      </c>
      <c r="H11" s="984">
        <v>83767</v>
      </c>
      <c r="I11" s="984">
        <v>83533</v>
      </c>
      <c r="J11" s="984">
        <v>83387</v>
      </c>
      <c r="K11" s="984">
        <v>83245</v>
      </c>
      <c r="L11" s="984">
        <v>82831</v>
      </c>
      <c r="M11" s="984">
        <v>83090</v>
      </c>
      <c r="N11" s="383"/>
      <c r="O11" s="372"/>
    </row>
    <row r="12" spans="1:15" ht="10.5" customHeight="1" x14ac:dyDescent="0.2">
      <c r="A12" s="372"/>
      <c r="B12" s="980"/>
      <c r="C12" s="975" t="s">
        <v>136</v>
      </c>
      <c r="D12" s="981"/>
      <c r="E12" s="982">
        <v>2036729</v>
      </c>
      <c r="F12" s="982">
        <v>2033884</v>
      </c>
      <c r="G12" s="982">
        <v>2033522</v>
      </c>
      <c r="H12" s="982">
        <v>2033709</v>
      </c>
      <c r="I12" s="982">
        <v>2035104</v>
      </c>
      <c r="J12" s="982">
        <v>2036894</v>
      </c>
      <c r="K12" s="982">
        <v>2039127</v>
      </c>
      <c r="L12" s="982">
        <v>2040263</v>
      </c>
      <c r="M12" s="982">
        <v>2038940</v>
      </c>
      <c r="N12" s="383"/>
      <c r="O12" s="372"/>
    </row>
    <row r="13" spans="1:15" ht="10.5" customHeight="1" x14ac:dyDescent="0.2">
      <c r="A13" s="372"/>
      <c r="B13" s="980"/>
      <c r="C13" s="975"/>
      <c r="D13" s="983" t="s">
        <v>72</v>
      </c>
      <c r="E13" s="984">
        <v>957448</v>
      </c>
      <c r="F13" s="984">
        <v>956237</v>
      </c>
      <c r="G13" s="984">
        <v>956326</v>
      </c>
      <c r="H13" s="984">
        <v>956703</v>
      </c>
      <c r="I13" s="984">
        <v>957893</v>
      </c>
      <c r="J13" s="984">
        <v>959086</v>
      </c>
      <c r="K13" s="984">
        <v>960352</v>
      </c>
      <c r="L13" s="984">
        <v>961104</v>
      </c>
      <c r="M13" s="984">
        <v>960509</v>
      </c>
      <c r="N13" s="383"/>
      <c r="O13" s="372"/>
    </row>
    <row r="14" spans="1:15" ht="10.5" customHeight="1" x14ac:dyDescent="0.2">
      <c r="A14" s="372"/>
      <c r="B14" s="980"/>
      <c r="C14" s="975"/>
      <c r="D14" s="983" t="s">
        <v>71</v>
      </c>
      <c r="E14" s="984">
        <v>1079281</v>
      </c>
      <c r="F14" s="984">
        <v>1077647</v>
      </c>
      <c r="G14" s="984">
        <v>1077196</v>
      </c>
      <c r="H14" s="984">
        <v>1077006</v>
      </c>
      <c r="I14" s="984">
        <v>1077211</v>
      </c>
      <c r="J14" s="984">
        <v>1077808</v>
      </c>
      <c r="K14" s="984">
        <v>1078775</v>
      </c>
      <c r="L14" s="984">
        <v>1079159</v>
      </c>
      <c r="M14" s="984">
        <v>1078431</v>
      </c>
      <c r="N14" s="383"/>
      <c r="O14" s="372"/>
    </row>
    <row r="15" spans="1:15" ht="10.5" customHeight="1" x14ac:dyDescent="0.2">
      <c r="A15" s="372"/>
      <c r="B15" s="980"/>
      <c r="C15" s="975" t="s">
        <v>137</v>
      </c>
      <c r="D15" s="981"/>
      <c r="E15" s="982">
        <v>715111</v>
      </c>
      <c r="F15" s="982">
        <v>712139</v>
      </c>
      <c r="G15" s="982">
        <v>712174</v>
      </c>
      <c r="H15" s="982">
        <v>712637</v>
      </c>
      <c r="I15" s="982">
        <v>713074</v>
      </c>
      <c r="J15" s="982">
        <v>713955</v>
      </c>
      <c r="K15" s="982">
        <v>714654</v>
      </c>
      <c r="L15" s="982">
        <v>707962</v>
      </c>
      <c r="M15" s="982">
        <v>707904</v>
      </c>
      <c r="N15" s="383"/>
      <c r="O15" s="372"/>
    </row>
    <row r="16" spans="1:15" ht="10.5" customHeight="1" x14ac:dyDescent="0.2">
      <c r="A16" s="372"/>
      <c r="B16" s="980"/>
      <c r="C16" s="975"/>
      <c r="D16" s="983" t="s">
        <v>72</v>
      </c>
      <c r="E16" s="984">
        <v>131998</v>
      </c>
      <c r="F16" s="984">
        <v>131011</v>
      </c>
      <c r="G16" s="984">
        <v>131221</v>
      </c>
      <c r="H16" s="984">
        <v>131465</v>
      </c>
      <c r="I16" s="984">
        <v>131714</v>
      </c>
      <c r="J16" s="984">
        <v>131862</v>
      </c>
      <c r="K16" s="984">
        <v>132389</v>
      </c>
      <c r="L16" s="984">
        <v>129437</v>
      </c>
      <c r="M16" s="984">
        <v>129647</v>
      </c>
      <c r="N16" s="383"/>
      <c r="O16" s="372"/>
    </row>
    <row r="17" spans="1:32" ht="10.5" customHeight="1" x14ac:dyDescent="0.2">
      <c r="A17" s="372"/>
      <c r="B17" s="980"/>
      <c r="C17" s="975"/>
      <c r="D17" s="983" t="s">
        <v>71</v>
      </c>
      <c r="E17" s="984">
        <v>583113</v>
      </c>
      <c r="F17" s="984">
        <v>581128</v>
      </c>
      <c r="G17" s="984">
        <v>580953</v>
      </c>
      <c r="H17" s="984">
        <v>581172</v>
      </c>
      <c r="I17" s="984">
        <v>581360</v>
      </c>
      <c r="J17" s="984">
        <v>582093</v>
      </c>
      <c r="K17" s="984">
        <v>582265</v>
      </c>
      <c r="L17" s="984">
        <v>578525</v>
      </c>
      <c r="M17" s="984">
        <v>578257</v>
      </c>
      <c r="N17" s="383"/>
      <c r="O17" s="372"/>
    </row>
    <row r="18" spans="1:32" ht="8.25" customHeight="1" x14ac:dyDescent="0.2">
      <c r="A18" s="372"/>
      <c r="B18" s="980"/>
      <c r="C18" s="1695" t="s">
        <v>681</v>
      </c>
      <c r="D18" s="1695"/>
      <c r="E18" s="1695"/>
      <c r="F18" s="1695"/>
      <c r="G18" s="1695"/>
      <c r="H18" s="1695"/>
      <c r="I18" s="1695"/>
      <c r="J18" s="1695"/>
      <c r="K18" s="1695"/>
      <c r="L18" s="1695"/>
      <c r="M18" s="1695"/>
      <c r="N18" s="383"/>
      <c r="O18" s="87"/>
    </row>
    <row r="19" spans="1:32" ht="3.75" customHeight="1" thickBot="1" x14ac:dyDescent="0.25">
      <c r="A19" s="372"/>
      <c r="B19" s="382"/>
      <c r="C19" s="651"/>
      <c r="D19" s="651"/>
      <c r="E19" s="651"/>
      <c r="F19" s="651"/>
      <c r="G19" s="651"/>
      <c r="H19" s="651"/>
      <c r="I19" s="651"/>
      <c r="J19" s="651"/>
      <c r="K19" s="651"/>
      <c r="L19" s="651"/>
      <c r="M19" s="651"/>
      <c r="N19" s="383"/>
      <c r="O19" s="87"/>
    </row>
    <row r="20" spans="1:32" ht="15" customHeight="1" thickBot="1" x14ac:dyDescent="0.25">
      <c r="A20" s="372"/>
      <c r="B20" s="382"/>
      <c r="C20" s="1687" t="s">
        <v>507</v>
      </c>
      <c r="D20" s="1688"/>
      <c r="E20" s="1688"/>
      <c r="F20" s="1688"/>
      <c r="G20" s="1688"/>
      <c r="H20" s="1688"/>
      <c r="I20" s="1688"/>
      <c r="J20" s="1688"/>
      <c r="K20" s="1688"/>
      <c r="L20" s="1688"/>
      <c r="M20" s="1689"/>
      <c r="N20" s="383"/>
      <c r="O20" s="87"/>
    </row>
    <row r="21" spans="1:32" ht="8.25" customHeight="1" x14ac:dyDescent="0.2">
      <c r="A21" s="372"/>
      <c r="B21" s="382"/>
      <c r="C21" s="533" t="s">
        <v>78</v>
      </c>
      <c r="D21" s="380"/>
      <c r="E21" s="405"/>
      <c r="F21" s="405"/>
      <c r="G21" s="405"/>
      <c r="H21" s="405"/>
      <c r="I21" s="405"/>
      <c r="J21" s="405"/>
      <c r="K21" s="405"/>
      <c r="L21" s="405"/>
      <c r="M21" s="405"/>
      <c r="N21" s="383"/>
      <c r="O21" s="372"/>
    </row>
    <row r="22" spans="1:32" ht="13.5" customHeight="1" x14ac:dyDescent="0.2">
      <c r="A22" s="372"/>
      <c r="B22" s="382"/>
      <c r="C22" s="1690" t="s">
        <v>143</v>
      </c>
      <c r="D22" s="1690"/>
      <c r="E22" s="1090">
        <v>165398</v>
      </c>
      <c r="F22" s="1090">
        <v>165428</v>
      </c>
      <c r="G22" s="1090">
        <v>165750</v>
      </c>
      <c r="H22" s="1090">
        <v>166658</v>
      </c>
      <c r="I22" s="1090">
        <v>167191</v>
      </c>
      <c r="J22" s="1090">
        <v>167480</v>
      </c>
      <c r="K22" s="1090">
        <v>167112</v>
      </c>
      <c r="L22" s="1090">
        <v>167573</v>
      </c>
      <c r="M22" s="1090">
        <v>167011</v>
      </c>
      <c r="N22" s="383"/>
      <c r="O22" s="372"/>
      <c r="AE22" s="682"/>
      <c r="AF22" s="682"/>
    </row>
    <row r="23" spans="1:32" ht="11.25" customHeight="1" x14ac:dyDescent="0.2">
      <c r="A23" s="372"/>
      <c r="B23" s="382"/>
      <c r="C23" s="1087"/>
      <c r="D23" s="1088" t="s">
        <v>72</v>
      </c>
      <c r="E23" s="1091">
        <v>49048</v>
      </c>
      <c r="F23" s="1091">
        <v>49035</v>
      </c>
      <c r="G23" s="1091">
        <v>49228</v>
      </c>
      <c r="H23" s="1091">
        <v>49665</v>
      </c>
      <c r="I23" s="1091">
        <v>49941</v>
      </c>
      <c r="J23" s="1091">
        <v>50051</v>
      </c>
      <c r="K23" s="1091">
        <v>49876</v>
      </c>
      <c r="L23" s="1091">
        <v>50043</v>
      </c>
      <c r="M23" s="1091">
        <v>49796</v>
      </c>
      <c r="N23" s="383"/>
      <c r="O23" s="372"/>
      <c r="AE23" s="682"/>
      <c r="AF23" s="682"/>
    </row>
    <row r="24" spans="1:32" ht="11.25" customHeight="1" x14ac:dyDescent="0.2">
      <c r="A24" s="372"/>
      <c r="B24" s="382"/>
      <c r="D24" s="1088" t="s">
        <v>71</v>
      </c>
      <c r="E24" s="1091">
        <v>116350</v>
      </c>
      <c r="F24" s="1091">
        <v>116393</v>
      </c>
      <c r="G24" s="1091">
        <v>116522</v>
      </c>
      <c r="H24" s="1091">
        <v>116993</v>
      </c>
      <c r="I24" s="1091">
        <v>117250</v>
      </c>
      <c r="J24" s="1091">
        <v>117429</v>
      </c>
      <c r="K24" s="1091">
        <v>117236</v>
      </c>
      <c r="L24" s="1091">
        <v>117530</v>
      </c>
      <c r="M24" s="1091">
        <v>117215</v>
      </c>
      <c r="N24" s="383"/>
      <c r="O24" s="372"/>
      <c r="AE24" s="682"/>
      <c r="AF24" s="682"/>
    </row>
    <row r="25" spans="1:32" ht="3.75" customHeight="1" x14ac:dyDescent="0.2">
      <c r="A25" s="372"/>
      <c r="B25" s="382"/>
      <c r="C25" s="94"/>
      <c r="D25" s="380"/>
      <c r="E25" s="405"/>
      <c r="F25" s="405"/>
      <c r="G25" s="405"/>
      <c r="H25" s="405"/>
      <c r="I25" s="405"/>
      <c r="J25" s="405"/>
      <c r="K25" s="405"/>
      <c r="L25" s="405"/>
      <c r="M25" s="405"/>
      <c r="N25" s="383"/>
      <c r="O25" s="372"/>
      <c r="AE25" s="682"/>
      <c r="AF25" s="682"/>
    </row>
    <row r="26" spans="1:32" ht="11.25" customHeight="1" x14ac:dyDescent="0.2">
      <c r="A26" s="372"/>
      <c r="B26" s="382"/>
      <c r="C26" s="94"/>
      <c r="D26" s="380"/>
      <c r="E26" s="405"/>
      <c r="F26" s="405"/>
      <c r="G26" s="405"/>
      <c r="H26" s="405"/>
      <c r="I26" s="405"/>
      <c r="J26" s="405"/>
      <c r="K26" s="405"/>
      <c r="L26" s="405"/>
      <c r="M26" s="405"/>
      <c r="N26" s="383"/>
      <c r="O26" s="372"/>
      <c r="AE26" s="682"/>
      <c r="AF26" s="682"/>
    </row>
    <row r="27" spans="1:32" ht="11.25" customHeight="1" x14ac:dyDescent="0.2">
      <c r="A27" s="372"/>
      <c r="B27" s="382"/>
      <c r="C27" s="94"/>
      <c r="D27" s="380"/>
      <c r="E27" s="405"/>
      <c r="F27" s="405"/>
      <c r="G27" s="405"/>
      <c r="H27" s="405"/>
      <c r="I27" s="405"/>
      <c r="J27" s="405"/>
      <c r="K27" s="405"/>
      <c r="L27" s="405"/>
      <c r="M27" s="405"/>
      <c r="N27" s="383"/>
      <c r="O27" s="372"/>
      <c r="AE27" s="682"/>
      <c r="AF27" s="682"/>
    </row>
    <row r="28" spans="1:32" ht="11.25" customHeight="1" x14ac:dyDescent="0.2">
      <c r="A28" s="372"/>
      <c r="B28" s="382"/>
      <c r="C28" s="94"/>
      <c r="D28" s="380"/>
      <c r="E28" s="405"/>
      <c r="F28" s="405"/>
      <c r="G28" s="405"/>
      <c r="H28" s="405"/>
      <c r="I28" s="405"/>
      <c r="J28" s="405"/>
      <c r="K28" s="405"/>
      <c r="L28" s="405"/>
      <c r="M28" s="405"/>
      <c r="N28" s="383"/>
      <c r="O28" s="372"/>
      <c r="AE28" s="682"/>
      <c r="AF28" s="682"/>
    </row>
    <row r="29" spans="1:32" ht="11.25" customHeight="1" x14ac:dyDescent="0.2">
      <c r="A29" s="372"/>
      <c r="B29" s="382"/>
      <c r="C29" s="94"/>
      <c r="D29" s="380"/>
      <c r="E29" s="405"/>
      <c r="F29" s="405"/>
      <c r="G29" s="405"/>
      <c r="H29" s="405"/>
      <c r="I29" s="405"/>
      <c r="J29" s="405"/>
      <c r="K29" s="405"/>
      <c r="L29" s="405"/>
      <c r="M29" s="405"/>
      <c r="N29" s="383"/>
      <c r="O29" s="372"/>
      <c r="AE29" s="682"/>
      <c r="AF29" s="682"/>
    </row>
    <row r="30" spans="1:32" ht="11.25" customHeight="1" x14ac:dyDescent="0.2">
      <c r="A30" s="372"/>
      <c r="B30" s="382"/>
      <c r="C30" s="94"/>
      <c r="D30" s="380"/>
      <c r="E30" s="405"/>
      <c r="F30" s="405"/>
      <c r="G30" s="405"/>
      <c r="H30" s="405"/>
      <c r="I30" s="405"/>
      <c r="J30" s="405"/>
      <c r="K30" s="405"/>
      <c r="L30" s="405"/>
      <c r="M30" s="405"/>
      <c r="N30" s="383"/>
      <c r="O30" s="372"/>
      <c r="AE30" s="682"/>
      <c r="AF30" s="682"/>
    </row>
    <row r="31" spans="1:32" ht="11.25" customHeight="1" x14ac:dyDescent="0.2">
      <c r="A31" s="372"/>
      <c r="B31" s="382"/>
      <c r="C31" s="94"/>
      <c r="D31" s="380"/>
      <c r="E31" s="405"/>
      <c r="F31" s="405"/>
      <c r="G31" s="405"/>
      <c r="H31" s="405"/>
      <c r="I31" s="405"/>
      <c r="J31" s="405"/>
      <c r="K31" s="405"/>
      <c r="L31" s="405"/>
      <c r="M31" s="405"/>
      <c r="N31" s="383"/>
      <c r="O31" s="372"/>
      <c r="AE31" s="682"/>
      <c r="AF31" s="682"/>
    </row>
    <row r="32" spans="1:32" ht="11.25" customHeight="1" x14ac:dyDescent="0.2">
      <c r="A32" s="372"/>
      <c r="B32" s="382"/>
      <c r="C32" s="94"/>
      <c r="D32" s="380"/>
      <c r="E32" s="405"/>
      <c r="F32" s="405"/>
      <c r="G32" s="405"/>
      <c r="H32" s="405"/>
      <c r="I32" s="405"/>
      <c r="J32" s="405"/>
      <c r="K32" s="405"/>
      <c r="L32" s="405"/>
      <c r="M32" s="405"/>
      <c r="N32" s="383"/>
      <c r="O32" s="372"/>
      <c r="AE32" s="682"/>
      <c r="AF32" s="682"/>
    </row>
    <row r="33" spans="1:32" ht="11.25" customHeight="1" x14ac:dyDescent="0.2">
      <c r="A33" s="372"/>
      <c r="B33" s="382"/>
      <c r="C33" s="94"/>
      <c r="D33" s="380"/>
      <c r="E33" s="405"/>
      <c r="F33" s="405"/>
      <c r="G33" s="405"/>
      <c r="H33" s="405"/>
      <c r="I33" s="405"/>
      <c r="J33" s="405"/>
      <c r="K33" s="405"/>
      <c r="L33" s="405"/>
      <c r="M33" s="405"/>
      <c r="N33" s="383"/>
      <c r="O33" s="372"/>
      <c r="AE33" s="682"/>
      <c r="AF33" s="682"/>
    </row>
    <row r="34" spans="1:32" ht="11.25" customHeight="1" x14ac:dyDescent="0.2">
      <c r="A34" s="372"/>
      <c r="B34" s="382"/>
      <c r="C34" s="94"/>
      <c r="D34" s="380"/>
      <c r="E34" s="405"/>
      <c r="F34" s="405"/>
      <c r="G34" s="405"/>
      <c r="H34" s="405"/>
      <c r="I34" s="405"/>
      <c r="J34" s="405"/>
      <c r="K34" s="405"/>
      <c r="L34" s="405"/>
      <c r="M34" s="405"/>
      <c r="N34" s="383"/>
      <c r="O34" s="372"/>
      <c r="AE34" s="682"/>
      <c r="AF34" s="682"/>
    </row>
    <row r="35" spans="1:32" ht="11.25" customHeight="1" x14ac:dyDescent="0.2">
      <c r="A35" s="372"/>
      <c r="B35" s="382"/>
      <c r="C35" s="94"/>
      <c r="D35" s="380"/>
      <c r="E35" s="405"/>
      <c r="F35" s="405"/>
      <c r="G35" s="405"/>
      <c r="H35" s="405"/>
      <c r="I35" s="405"/>
      <c r="J35" s="405"/>
      <c r="K35" s="405"/>
      <c r="L35" s="405"/>
      <c r="M35" s="405"/>
      <c r="N35" s="383"/>
      <c r="O35" s="372"/>
      <c r="AE35" s="682"/>
      <c r="AF35" s="682"/>
    </row>
    <row r="36" spans="1:32" ht="11.25" customHeight="1" x14ac:dyDescent="0.2">
      <c r="A36" s="372"/>
      <c r="B36" s="382"/>
      <c r="C36" s="94"/>
      <c r="D36" s="380"/>
      <c r="E36" s="405"/>
      <c r="F36" s="405"/>
      <c r="G36" s="405"/>
      <c r="H36" s="405"/>
      <c r="I36" s="405"/>
      <c r="J36" s="405"/>
      <c r="K36" s="405"/>
      <c r="L36" s="405"/>
      <c r="M36" s="405"/>
      <c r="N36" s="383"/>
      <c r="O36" s="372"/>
      <c r="AE36" s="682"/>
      <c r="AF36" s="682"/>
    </row>
    <row r="37" spans="1:32" ht="11.25" customHeight="1" x14ac:dyDescent="0.2">
      <c r="A37" s="372"/>
      <c r="B37" s="382"/>
      <c r="C37" s="94"/>
      <c r="D37" s="380"/>
      <c r="E37" s="405"/>
      <c r="F37" s="405"/>
      <c r="G37" s="405"/>
      <c r="H37" s="405"/>
      <c r="I37" s="405"/>
      <c r="J37" s="405"/>
      <c r="K37" s="405"/>
      <c r="L37" s="405"/>
      <c r="M37" s="405"/>
      <c r="N37" s="383"/>
      <c r="O37" s="372"/>
      <c r="AE37" s="682"/>
      <c r="AF37" s="682"/>
    </row>
    <row r="38" spans="1:32" ht="11.25" customHeight="1" x14ac:dyDescent="0.2">
      <c r="A38" s="372"/>
      <c r="B38" s="382"/>
      <c r="C38" s="94"/>
      <c r="D38" s="380"/>
      <c r="E38" s="405"/>
      <c r="F38" s="405"/>
      <c r="G38" s="405"/>
      <c r="H38" s="405"/>
      <c r="I38" s="405"/>
      <c r="J38" s="405"/>
      <c r="K38" s="405"/>
      <c r="L38" s="405"/>
      <c r="M38" s="405"/>
      <c r="N38" s="383"/>
      <c r="O38" s="372"/>
    </row>
    <row r="39" spans="1:32" ht="11.25" customHeight="1" x14ac:dyDescent="0.2">
      <c r="A39" s="372"/>
      <c r="B39" s="382"/>
      <c r="C39" s="94"/>
      <c r="D39" s="380"/>
      <c r="E39" s="405"/>
      <c r="F39" s="405"/>
      <c r="G39" s="405"/>
      <c r="H39" s="405"/>
      <c r="I39" s="405"/>
      <c r="J39" s="405"/>
      <c r="K39" s="405"/>
      <c r="L39" s="405"/>
      <c r="M39" s="405"/>
      <c r="N39" s="383"/>
      <c r="O39" s="372"/>
    </row>
    <row r="40" spans="1:32" ht="8.25" customHeight="1" thickBot="1" x14ac:dyDescent="0.25">
      <c r="A40" s="372"/>
      <c r="B40" s="382"/>
      <c r="C40" s="88"/>
      <c r="D40" s="380"/>
      <c r="E40" s="405"/>
      <c r="F40" s="405"/>
      <c r="G40" s="405"/>
      <c r="H40" s="405"/>
      <c r="I40" s="405"/>
      <c r="J40" s="405"/>
      <c r="K40" s="405"/>
      <c r="L40" s="405"/>
      <c r="M40" s="405"/>
      <c r="N40" s="383"/>
      <c r="O40" s="372"/>
    </row>
    <row r="41" spans="1:32" ht="15" customHeight="1" thickBot="1" x14ac:dyDescent="0.25">
      <c r="A41" s="372"/>
      <c r="B41" s="382"/>
      <c r="C41" s="1687" t="s">
        <v>466</v>
      </c>
      <c r="D41" s="1688"/>
      <c r="E41" s="1688"/>
      <c r="F41" s="1688"/>
      <c r="G41" s="1688"/>
      <c r="H41" s="1688"/>
      <c r="I41" s="1688"/>
      <c r="J41" s="1688"/>
      <c r="K41" s="1688"/>
      <c r="L41" s="1688"/>
      <c r="M41" s="1689"/>
      <c r="N41" s="383"/>
      <c r="O41" s="372"/>
    </row>
    <row r="42" spans="1:32" ht="8.25" customHeight="1" x14ac:dyDescent="0.2">
      <c r="A42" s="372"/>
      <c r="B42" s="382"/>
      <c r="C42" s="533" t="s">
        <v>78</v>
      </c>
      <c r="D42" s="380"/>
      <c r="E42" s="396"/>
      <c r="F42" s="396"/>
      <c r="G42" s="396"/>
      <c r="H42" s="396"/>
      <c r="I42" s="396"/>
      <c r="J42" s="396"/>
      <c r="K42" s="396"/>
      <c r="L42" s="396"/>
      <c r="M42" s="396"/>
      <c r="N42" s="383"/>
      <c r="O42" s="372"/>
    </row>
    <row r="43" spans="1:32" ht="11.25" customHeight="1" x14ac:dyDescent="0.2">
      <c r="A43" s="372"/>
      <c r="B43" s="382"/>
      <c r="C43" s="1696" t="s">
        <v>138</v>
      </c>
      <c r="D43" s="1696"/>
      <c r="E43" s="377"/>
      <c r="F43" s="394"/>
      <c r="G43" s="394"/>
      <c r="H43" s="394"/>
      <c r="I43" s="394"/>
      <c r="J43" s="394"/>
      <c r="K43" s="394"/>
      <c r="L43" s="394"/>
      <c r="M43" s="394"/>
      <c r="N43" s="383"/>
      <c r="O43" s="372"/>
    </row>
    <row r="44" spans="1:32" s="386" customFormat="1" ht="10.5" customHeight="1" x14ac:dyDescent="0.2">
      <c r="A44" s="384"/>
      <c r="B44" s="985"/>
      <c r="C44" s="970" t="s">
        <v>139</v>
      </c>
      <c r="D44" s="986"/>
      <c r="E44" s="973">
        <v>1087053</v>
      </c>
      <c r="F44" s="973">
        <v>1092429</v>
      </c>
      <c r="G44" s="973">
        <v>1096584</v>
      </c>
      <c r="H44" s="973">
        <v>1100559</v>
      </c>
      <c r="I44" s="973">
        <v>1104711</v>
      </c>
      <c r="J44" s="973">
        <v>1108894</v>
      </c>
      <c r="K44" s="973">
        <v>1109287</v>
      </c>
      <c r="L44" s="973">
        <v>1091981</v>
      </c>
      <c r="M44" s="973">
        <v>1057832</v>
      </c>
      <c r="N44" s="383"/>
      <c r="O44" s="384"/>
    </row>
    <row r="45" spans="1:32" ht="10.5" customHeight="1" x14ac:dyDescent="0.2">
      <c r="A45" s="372"/>
      <c r="B45" s="980"/>
      <c r="C45" s="1693" t="s">
        <v>342</v>
      </c>
      <c r="D45" s="1693"/>
      <c r="E45" s="973">
        <v>91418</v>
      </c>
      <c r="F45" s="973">
        <v>92636</v>
      </c>
      <c r="G45" s="973">
        <v>93729</v>
      </c>
      <c r="H45" s="973">
        <v>94379</v>
      </c>
      <c r="I45" s="973">
        <v>95202</v>
      </c>
      <c r="J45" s="973">
        <v>95802</v>
      </c>
      <c r="K45" s="973">
        <v>96208</v>
      </c>
      <c r="L45" s="973">
        <v>96280</v>
      </c>
      <c r="M45" s="973">
        <v>96271</v>
      </c>
      <c r="N45" s="397"/>
      <c r="O45" s="372"/>
    </row>
    <row r="46" spans="1:32" ht="10.5" customHeight="1" x14ac:dyDescent="0.2">
      <c r="A46" s="372"/>
      <c r="B46" s="980"/>
      <c r="C46" s="1697" t="s">
        <v>140</v>
      </c>
      <c r="D46" s="1697"/>
      <c r="E46" s="973">
        <v>4809</v>
      </c>
      <c r="F46" s="973">
        <v>6140</v>
      </c>
      <c r="G46" s="973">
        <v>7915</v>
      </c>
      <c r="H46" s="973">
        <v>8986</v>
      </c>
      <c r="I46" s="973">
        <v>8072</v>
      </c>
      <c r="J46" s="973">
        <v>9218</v>
      </c>
      <c r="K46" s="973">
        <v>5755</v>
      </c>
      <c r="L46" s="973">
        <v>5154</v>
      </c>
      <c r="M46" s="973">
        <v>1036</v>
      </c>
      <c r="N46" s="383"/>
      <c r="O46" s="399"/>
    </row>
    <row r="47" spans="1:32" ht="10.5" customHeight="1" x14ac:dyDescent="0.2">
      <c r="A47" s="372"/>
      <c r="B47" s="980"/>
      <c r="C47" s="1693" t="s">
        <v>343</v>
      </c>
      <c r="D47" s="1693"/>
      <c r="E47" s="973">
        <v>12426</v>
      </c>
      <c r="F47" s="973">
        <v>12412</v>
      </c>
      <c r="G47" s="973">
        <v>12394</v>
      </c>
      <c r="H47" s="973">
        <v>12382</v>
      </c>
      <c r="I47" s="973">
        <v>12366</v>
      </c>
      <c r="J47" s="973">
        <v>12363</v>
      </c>
      <c r="K47" s="973">
        <v>12356</v>
      </c>
      <c r="L47" s="973">
        <v>12301</v>
      </c>
      <c r="M47" s="973">
        <v>12235</v>
      </c>
      <c r="N47" s="383"/>
      <c r="O47" s="372"/>
    </row>
    <row r="48" spans="1:32" s="403" customFormat="1" ht="8.25" customHeight="1" x14ac:dyDescent="0.2">
      <c r="A48" s="400"/>
      <c r="B48" s="987"/>
      <c r="C48" s="1694" t="s">
        <v>682</v>
      </c>
      <c r="D48" s="1694"/>
      <c r="E48" s="1694"/>
      <c r="F48" s="1694"/>
      <c r="G48" s="1694"/>
      <c r="H48" s="1694" t="s">
        <v>486</v>
      </c>
      <c r="I48" s="1694"/>
      <c r="J48" s="1694"/>
      <c r="K48" s="1694"/>
      <c r="L48" s="1694"/>
      <c r="M48" s="1694"/>
      <c r="N48" s="401"/>
      <c r="O48" s="402"/>
    </row>
    <row r="49" spans="1:19" ht="3.75" customHeight="1" thickBot="1" x14ac:dyDescent="0.25">
      <c r="A49" s="372"/>
      <c r="B49" s="382"/>
      <c r="C49" s="382"/>
      <c r="D49" s="382"/>
      <c r="E49" s="379"/>
      <c r="F49" s="379"/>
      <c r="G49" s="379"/>
      <c r="H49" s="379"/>
      <c r="I49" s="379"/>
      <c r="J49" s="379"/>
      <c r="K49" s="380"/>
      <c r="L49" s="379"/>
      <c r="M49" s="380"/>
      <c r="N49" s="383"/>
      <c r="O49" s="404"/>
    </row>
    <row r="50" spans="1:19" ht="13.5" customHeight="1" thickBot="1" x14ac:dyDescent="0.25">
      <c r="A50" s="372"/>
      <c r="B50" s="382"/>
      <c r="C50" s="1687" t="s">
        <v>506</v>
      </c>
      <c r="D50" s="1688"/>
      <c r="E50" s="1688"/>
      <c r="F50" s="1688"/>
      <c r="G50" s="1688"/>
      <c r="H50" s="1688"/>
      <c r="I50" s="1688"/>
      <c r="J50" s="1688"/>
      <c r="K50" s="1688"/>
      <c r="L50" s="1688"/>
      <c r="M50" s="1689"/>
      <c r="N50" s="383"/>
      <c r="O50" s="372"/>
    </row>
    <row r="51" spans="1:19" ht="7.5" customHeight="1" x14ac:dyDescent="0.2">
      <c r="A51" s="372"/>
      <c r="B51" s="382"/>
      <c r="C51" s="533" t="s">
        <v>78</v>
      </c>
      <c r="D51" s="380"/>
      <c r="E51" s="405"/>
      <c r="F51" s="405"/>
      <c r="G51" s="405"/>
      <c r="H51" s="405"/>
      <c r="I51" s="405"/>
      <c r="J51" s="405"/>
      <c r="K51" s="405"/>
      <c r="L51" s="405"/>
      <c r="M51" s="405"/>
      <c r="N51" s="383"/>
      <c r="O51" s="372"/>
    </row>
    <row r="52" spans="1:19" s="410" customFormat="1" ht="21.75" customHeight="1" x14ac:dyDescent="0.2">
      <c r="A52" s="406"/>
      <c r="B52" s="407"/>
      <c r="C52" s="1692" t="s">
        <v>505</v>
      </c>
      <c r="D52" s="1692"/>
      <c r="E52" s="1092">
        <v>38723</v>
      </c>
      <c r="F52" s="1092">
        <v>38851</v>
      </c>
      <c r="G52" s="1092">
        <v>36900</v>
      </c>
      <c r="H52" s="1092">
        <v>25589</v>
      </c>
      <c r="I52" s="1092">
        <v>37161</v>
      </c>
      <c r="J52" s="1092">
        <v>38256</v>
      </c>
      <c r="K52" s="1092">
        <v>38073</v>
      </c>
      <c r="L52" s="1092">
        <v>39251</v>
      </c>
      <c r="M52" s="1092">
        <v>42211</v>
      </c>
      <c r="N52" s="409"/>
      <c r="O52" s="406"/>
      <c r="Q52" s="377"/>
      <c r="R52" s="377"/>
      <c r="S52" s="377"/>
    </row>
    <row r="53" spans="1:19" s="410" customFormat="1" ht="11.25" customHeight="1" x14ac:dyDescent="0.2">
      <c r="A53" s="406"/>
      <c r="B53" s="407"/>
      <c r="C53" s="1087"/>
      <c r="D53" s="1088" t="s">
        <v>72</v>
      </c>
      <c r="E53" s="1093">
        <v>12104</v>
      </c>
      <c r="F53" s="1093">
        <v>12024</v>
      </c>
      <c r="G53" s="1093">
        <v>11412</v>
      </c>
      <c r="H53" s="1093">
        <v>12172</v>
      </c>
      <c r="I53" s="1093">
        <v>11572</v>
      </c>
      <c r="J53" s="1093">
        <v>12102</v>
      </c>
      <c r="K53" s="1093">
        <v>11863</v>
      </c>
      <c r="L53" s="1093">
        <v>12713</v>
      </c>
      <c r="M53" s="1093">
        <v>14016</v>
      </c>
      <c r="N53" s="409"/>
      <c r="O53" s="406"/>
      <c r="Q53" s="377"/>
      <c r="R53" s="377"/>
      <c r="S53" s="377"/>
    </row>
    <row r="54" spans="1:19" s="386" customFormat="1" ht="11.25" customHeight="1" x14ac:dyDescent="0.2">
      <c r="A54" s="384"/>
      <c r="B54" s="985"/>
      <c r="D54" s="1088" t="s">
        <v>71</v>
      </c>
      <c r="E54" s="1093">
        <v>26619</v>
      </c>
      <c r="F54" s="1093">
        <v>26827</v>
      </c>
      <c r="G54" s="1093">
        <v>25488</v>
      </c>
      <c r="H54" s="1093">
        <v>25998</v>
      </c>
      <c r="I54" s="1093">
        <v>25589</v>
      </c>
      <c r="J54" s="1093">
        <v>26154</v>
      </c>
      <c r="K54" s="1093">
        <v>26210</v>
      </c>
      <c r="L54" s="1093">
        <v>26538</v>
      </c>
      <c r="M54" s="1093">
        <v>28195</v>
      </c>
      <c r="N54" s="411"/>
      <c r="O54" s="384"/>
      <c r="Q54" s="377"/>
      <c r="R54" s="377"/>
      <c r="S54" s="377"/>
    </row>
    <row r="55" spans="1:19" s="386" customFormat="1" ht="21.75" customHeight="1" x14ac:dyDescent="0.2">
      <c r="A55" s="384"/>
      <c r="B55" s="985"/>
      <c r="C55" s="1692" t="s">
        <v>504</v>
      </c>
      <c r="D55" s="1692"/>
      <c r="E55" s="1092">
        <v>26232</v>
      </c>
      <c r="F55" s="1092">
        <v>22867</v>
      </c>
      <c r="G55" s="1092">
        <v>17848</v>
      </c>
      <c r="H55" s="1092">
        <v>16653</v>
      </c>
      <c r="I55" s="1092">
        <v>13701</v>
      </c>
      <c r="J55" s="1092">
        <v>14146</v>
      </c>
      <c r="K55" s="1092">
        <v>11144</v>
      </c>
      <c r="L55" s="1092">
        <v>6047</v>
      </c>
      <c r="M55" s="1092">
        <v>11937</v>
      </c>
      <c r="N55" s="411"/>
      <c r="O55" s="384"/>
      <c r="Q55" s="377"/>
      <c r="R55" s="377"/>
      <c r="S55" s="377"/>
    </row>
    <row r="56" spans="1:19" ht="9.75" customHeight="1" x14ac:dyDescent="0.2">
      <c r="A56" s="372"/>
      <c r="B56" s="382"/>
      <c r="C56" s="975" t="s">
        <v>62</v>
      </c>
      <c r="D56" s="971"/>
      <c r="E56" s="1093">
        <v>2156</v>
      </c>
      <c r="F56" s="1093">
        <v>1854</v>
      </c>
      <c r="G56" s="1093">
        <v>1369</v>
      </c>
      <c r="H56" s="1093">
        <v>1139</v>
      </c>
      <c r="I56" s="1093">
        <v>1110</v>
      </c>
      <c r="J56" s="1093">
        <v>1169</v>
      </c>
      <c r="K56" s="1093">
        <v>1033</v>
      </c>
      <c r="L56" s="1093">
        <v>554</v>
      </c>
      <c r="M56" s="1093">
        <v>1245</v>
      </c>
      <c r="N56" s="383"/>
      <c r="O56" s="372">
        <v>24716</v>
      </c>
      <c r="P56" s="428"/>
    </row>
    <row r="57" spans="1:19" ht="9.75" customHeight="1" x14ac:dyDescent="0.2">
      <c r="A57" s="372"/>
      <c r="B57" s="382"/>
      <c r="C57" s="975" t="s">
        <v>55</v>
      </c>
      <c r="D57" s="971"/>
      <c r="E57" s="1093">
        <v>386</v>
      </c>
      <c r="F57" s="1093">
        <v>261</v>
      </c>
      <c r="G57" s="1093">
        <v>147</v>
      </c>
      <c r="H57" s="1093">
        <v>172</v>
      </c>
      <c r="I57" s="1093">
        <v>169</v>
      </c>
      <c r="J57" s="1093">
        <v>226</v>
      </c>
      <c r="K57" s="1093">
        <v>190</v>
      </c>
      <c r="L57" s="1093">
        <v>101</v>
      </c>
      <c r="M57" s="1093">
        <v>205</v>
      </c>
      <c r="N57" s="383"/>
      <c r="O57" s="372">
        <v>5505</v>
      </c>
    </row>
    <row r="58" spans="1:19" ht="9.75" customHeight="1" x14ac:dyDescent="0.2">
      <c r="A58" s="372"/>
      <c r="B58" s="382"/>
      <c r="C58" s="975" t="s">
        <v>64</v>
      </c>
      <c r="D58" s="971"/>
      <c r="E58" s="1093">
        <v>2383</v>
      </c>
      <c r="F58" s="1093">
        <v>1523</v>
      </c>
      <c r="G58" s="1093">
        <v>1357</v>
      </c>
      <c r="H58" s="1093">
        <v>1512</v>
      </c>
      <c r="I58" s="1093">
        <v>1100</v>
      </c>
      <c r="J58" s="1093">
        <v>1009</v>
      </c>
      <c r="K58" s="1093">
        <v>913</v>
      </c>
      <c r="L58" s="1093">
        <v>463</v>
      </c>
      <c r="M58" s="1093">
        <v>878</v>
      </c>
      <c r="N58" s="383"/>
      <c r="O58" s="372">
        <v>35834</v>
      </c>
    </row>
    <row r="59" spans="1:19" ht="9.75" customHeight="1" x14ac:dyDescent="0.2">
      <c r="A59" s="372"/>
      <c r="B59" s="382"/>
      <c r="C59" s="975" t="s">
        <v>66</v>
      </c>
      <c r="D59" s="971"/>
      <c r="E59" s="1093">
        <v>228</v>
      </c>
      <c r="F59" s="1093">
        <v>142</v>
      </c>
      <c r="G59" s="1093">
        <v>120</v>
      </c>
      <c r="H59" s="1093">
        <v>120</v>
      </c>
      <c r="I59" s="1093">
        <v>95</v>
      </c>
      <c r="J59" s="1093">
        <v>80</v>
      </c>
      <c r="K59" s="1093">
        <v>68</v>
      </c>
      <c r="L59" s="1093">
        <v>43</v>
      </c>
      <c r="M59" s="1093">
        <v>103</v>
      </c>
      <c r="N59" s="383"/>
      <c r="O59" s="372">
        <v>3304</v>
      </c>
    </row>
    <row r="60" spans="1:19" ht="9.75" customHeight="1" x14ac:dyDescent="0.2">
      <c r="A60" s="372"/>
      <c r="B60" s="382"/>
      <c r="C60" s="975" t="s">
        <v>75</v>
      </c>
      <c r="D60" s="971"/>
      <c r="E60" s="1093">
        <v>513</v>
      </c>
      <c r="F60" s="1093">
        <v>334</v>
      </c>
      <c r="G60" s="1093">
        <v>251</v>
      </c>
      <c r="H60" s="1093">
        <v>299</v>
      </c>
      <c r="I60" s="1093">
        <v>278</v>
      </c>
      <c r="J60" s="1093">
        <v>241</v>
      </c>
      <c r="K60" s="1093">
        <v>179</v>
      </c>
      <c r="L60" s="1093">
        <v>169</v>
      </c>
      <c r="M60" s="1093">
        <v>233</v>
      </c>
      <c r="N60" s="383"/>
      <c r="O60" s="372">
        <v>6334</v>
      </c>
    </row>
    <row r="61" spans="1:19" ht="9.75" customHeight="1" x14ac:dyDescent="0.2">
      <c r="A61" s="372"/>
      <c r="B61" s="382"/>
      <c r="C61" s="975" t="s">
        <v>61</v>
      </c>
      <c r="D61" s="971"/>
      <c r="E61" s="1093">
        <v>1447</v>
      </c>
      <c r="F61" s="1093">
        <v>1134</v>
      </c>
      <c r="G61" s="1093">
        <v>783</v>
      </c>
      <c r="H61" s="1093">
        <v>704</v>
      </c>
      <c r="I61" s="1093">
        <v>701</v>
      </c>
      <c r="J61" s="1093">
        <v>655</v>
      </c>
      <c r="K61" s="1093">
        <v>582</v>
      </c>
      <c r="L61" s="1093">
        <v>222</v>
      </c>
      <c r="M61" s="1093">
        <v>665</v>
      </c>
      <c r="N61" s="383"/>
      <c r="O61" s="372">
        <v>14052</v>
      </c>
    </row>
    <row r="62" spans="1:19" ht="9.75" customHeight="1" x14ac:dyDescent="0.2">
      <c r="A62" s="372"/>
      <c r="B62" s="382"/>
      <c r="C62" s="975" t="s">
        <v>56</v>
      </c>
      <c r="D62" s="971"/>
      <c r="E62" s="1093">
        <v>479</v>
      </c>
      <c r="F62" s="1093">
        <v>347</v>
      </c>
      <c r="G62" s="1093">
        <v>255</v>
      </c>
      <c r="H62" s="1093">
        <v>265</v>
      </c>
      <c r="I62" s="1093">
        <v>258</v>
      </c>
      <c r="J62" s="1093">
        <v>256</v>
      </c>
      <c r="K62" s="1093">
        <v>177</v>
      </c>
      <c r="L62" s="1093">
        <v>123</v>
      </c>
      <c r="M62" s="1093">
        <v>253</v>
      </c>
      <c r="N62" s="383"/>
      <c r="O62" s="372">
        <v>5973</v>
      </c>
    </row>
    <row r="63" spans="1:19" ht="9.75" customHeight="1" x14ac:dyDescent="0.2">
      <c r="A63" s="372"/>
      <c r="B63" s="382"/>
      <c r="C63" s="975" t="s">
        <v>74</v>
      </c>
      <c r="D63" s="971"/>
      <c r="E63" s="1093">
        <v>1146</v>
      </c>
      <c r="F63" s="1093">
        <v>923</v>
      </c>
      <c r="G63" s="1093">
        <v>650</v>
      </c>
      <c r="H63" s="1093">
        <v>800</v>
      </c>
      <c r="I63" s="1093">
        <v>665</v>
      </c>
      <c r="J63" s="1093">
        <v>632</v>
      </c>
      <c r="K63" s="1093">
        <v>498</v>
      </c>
      <c r="L63" s="1093">
        <v>435</v>
      </c>
      <c r="M63" s="1093">
        <v>587</v>
      </c>
      <c r="N63" s="383"/>
      <c r="O63" s="372">
        <v>26102</v>
      </c>
    </row>
    <row r="64" spans="1:19" ht="9.75" customHeight="1" x14ac:dyDescent="0.2">
      <c r="A64" s="372"/>
      <c r="B64" s="382"/>
      <c r="C64" s="975" t="s">
        <v>76</v>
      </c>
      <c r="D64" s="971"/>
      <c r="E64" s="1093">
        <v>264</v>
      </c>
      <c r="F64" s="1093">
        <v>210</v>
      </c>
      <c r="G64" s="1093">
        <v>148</v>
      </c>
      <c r="H64" s="1093">
        <v>171</v>
      </c>
      <c r="I64" s="1093">
        <v>164</v>
      </c>
      <c r="J64" s="1093">
        <v>132</v>
      </c>
      <c r="K64" s="1093">
        <v>96</v>
      </c>
      <c r="L64" s="1093">
        <v>62</v>
      </c>
      <c r="M64" s="1093">
        <v>130</v>
      </c>
      <c r="N64" s="383"/>
      <c r="O64" s="372">
        <v>4393</v>
      </c>
    </row>
    <row r="65" spans="1:15" ht="9.75" customHeight="1" x14ac:dyDescent="0.2">
      <c r="A65" s="372"/>
      <c r="B65" s="382"/>
      <c r="C65" s="975" t="s">
        <v>60</v>
      </c>
      <c r="D65" s="971"/>
      <c r="E65" s="1093">
        <v>1024</v>
      </c>
      <c r="F65" s="1093">
        <v>708</v>
      </c>
      <c r="G65" s="1093">
        <v>460</v>
      </c>
      <c r="H65" s="1093">
        <v>500</v>
      </c>
      <c r="I65" s="1093">
        <v>481</v>
      </c>
      <c r="J65" s="1093">
        <v>514</v>
      </c>
      <c r="K65" s="1093">
        <v>432</v>
      </c>
      <c r="L65" s="1093">
        <v>184</v>
      </c>
      <c r="M65" s="1093">
        <v>373</v>
      </c>
      <c r="N65" s="383"/>
      <c r="O65" s="372">
        <v>16923</v>
      </c>
    </row>
    <row r="66" spans="1:15" ht="9.75" customHeight="1" x14ac:dyDescent="0.2">
      <c r="A66" s="372"/>
      <c r="B66" s="382"/>
      <c r="C66" s="975" t="s">
        <v>59</v>
      </c>
      <c r="D66" s="971"/>
      <c r="E66" s="1093">
        <v>5093</v>
      </c>
      <c r="F66" s="1093">
        <v>5499</v>
      </c>
      <c r="G66" s="1093">
        <v>5127</v>
      </c>
      <c r="H66" s="1093">
        <v>3984</v>
      </c>
      <c r="I66" s="1093">
        <v>2580</v>
      </c>
      <c r="J66" s="1093">
        <v>2774</v>
      </c>
      <c r="K66" s="1093">
        <v>2055</v>
      </c>
      <c r="L66" s="1093">
        <v>825</v>
      </c>
      <c r="M66" s="1093">
        <v>1372</v>
      </c>
      <c r="N66" s="383"/>
      <c r="O66" s="372">
        <v>81201</v>
      </c>
    </row>
    <row r="67" spans="1:15" ht="9.75" customHeight="1" x14ac:dyDescent="0.2">
      <c r="A67" s="372"/>
      <c r="B67" s="382"/>
      <c r="C67" s="975" t="s">
        <v>57</v>
      </c>
      <c r="D67" s="971"/>
      <c r="E67" s="1093">
        <v>174</v>
      </c>
      <c r="F67" s="1093">
        <v>138</v>
      </c>
      <c r="G67" s="1093">
        <v>107</v>
      </c>
      <c r="H67" s="1093">
        <v>317</v>
      </c>
      <c r="I67" s="1093">
        <v>73</v>
      </c>
      <c r="J67" s="1093">
        <v>481</v>
      </c>
      <c r="K67" s="1093">
        <v>137</v>
      </c>
      <c r="L67" s="1093">
        <v>115</v>
      </c>
      <c r="M67" s="1093">
        <v>174</v>
      </c>
      <c r="N67" s="383"/>
      <c r="O67" s="372">
        <v>4403</v>
      </c>
    </row>
    <row r="68" spans="1:15" ht="9.75" customHeight="1" x14ac:dyDescent="0.2">
      <c r="A68" s="372"/>
      <c r="B68" s="382"/>
      <c r="C68" s="975" t="s">
        <v>63</v>
      </c>
      <c r="D68" s="971"/>
      <c r="E68" s="1093">
        <v>4911</v>
      </c>
      <c r="F68" s="1093">
        <v>5013</v>
      </c>
      <c r="G68" s="1093">
        <v>3433</v>
      </c>
      <c r="H68" s="1093">
        <v>3247</v>
      </c>
      <c r="I68" s="1093">
        <v>3067</v>
      </c>
      <c r="J68" s="1093">
        <v>2994</v>
      </c>
      <c r="K68" s="1093">
        <v>2353</v>
      </c>
      <c r="L68" s="1093">
        <v>1229</v>
      </c>
      <c r="M68" s="1093">
        <v>2735</v>
      </c>
      <c r="N68" s="383"/>
      <c r="O68" s="372">
        <v>88638</v>
      </c>
    </row>
    <row r="69" spans="1:15" ht="9.75" customHeight="1" x14ac:dyDescent="0.2">
      <c r="A69" s="372"/>
      <c r="B69" s="382"/>
      <c r="C69" s="975" t="s">
        <v>79</v>
      </c>
      <c r="D69" s="971"/>
      <c r="E69" s="1093">
        <v>1167</v>
      </c>
      <c r="F69" s="1093">
        <v>852</v>
      </c>
      <c r="G69" s="1093">
        <v>582</v>
      </c>
      <c r="H69" s="1093">
        <v>585</v>
      </c>
      <c r="I69" s="1093">
        <v>544</v>
      </c>
      <c r="J69" s="1093">
        <v>528</v>
      </c>
      <c r="K69" s="1093">
        <v>393</v>
      </c>
      <c r="L69" s="1093">
        <v>336</v>
      </c>
      <c r="M69" s="1093">
        <v>580</v>
      </c>
      <c r="N69" s="383"/>
      <c r="O69" s="372">
        <v>18640</v>
      </c>
    </row>
    <row r="70" spans="1:15" ht="9.75" customHeight="1" x14ac:dyDescent="0.2">
      <c r="A70" s="372"/>
      <c r="B70" s="382"/>
      <c r="C70" s="975" t="s">
        <v>58</v>
      </c>
      <c r="D70" s="971"/>
      <c r="E70" s="1093">
        <v>2415</v>
      </c>
      <c r="F70" s="1093">
        <v>1807</v>
      </c>
      <c r="G70" s="1093">
        <v>1429</v>
      </c>
      <c r="H70" s="1093">
        <v>1348</v>
      </c>
      <c r="I70" s="1093">
        <v>1192</v>
      </c>
      <c r="J70" s="1093">
        <v>1144</v>
      </c>
      <c r="K70" s="1093">
        <v>998</v>
      </c>
      <c r="L70" s="1093">
        <v>485</v>
      </c>
      <c r="M70" s="1093">
        <v>1173</v>
      </c>
      <c r="N70" s="383"/>
      <c r="O70" s="372">
        <v>35533</v>
      </c>
    </row>
    <row r="71" spans="1:15" ht="9.75" customHeight="1" x14ac:dyDescent="0.2">
      <c r="A71" s="372"/>
      <c r="B71" s="382"/>
      <c r="C71" s="975" t="s">
        <v>65</v>
      </c>
      <c r="D71" s="971"/>
      <c r="E71" s="1093">
        <v>464</v>
      </c>
      <c r="F71" s="1093">
        <v>435</v>
      </c>
      <c r="G71" s="1093">
        <v>332</v>
      </c>
      <c r="H71" s="1093">
        <v>340</v>
      </c>
      <c r="I71" s="1093">
        <v>214</v>
      </c>
      <c r="J71" s="1093">
        <v>259</v>
      </c>
      <c r="K71" s="1093">
        <v>257</v>
      </c>
      <c r="L71" s="1093">
        <v>92</v>
      </c>
      <c r="M71" s="1093">
        <v>191</v>
      </c>
      <c r="N71" s="383"/>
      <c r="O71" s="372">
        <v>6979</v>
      </c>
    </row>
    <row r="72" spans="1:15" ht="9.75" customHeight="1" x14ac:dyDescent="0.2">
      <c r="A72" s="372"/>
      <c r="B72" s="382"/>
      <c r="C72" s="975" t="s">
        <v>67</v>
      </c>
      <c r="D72" s="971"/>
      <c r="E72" s="1093">
        <v>229</v>
      </c>
      <c r="F72" s="1093">
        <v>198</v>
      </c>
      <c r="G72" s="1093">
        <v>153</v>
      </c>
      <c r="H72" s="1093">
        <v>150</v>
      </c>
      <c r="I72" s="1093">
        <v>114</v>
      </c>
      <c r="J72" s="1093">
        <v>116</v>
      </c>
      <c r="K72" s="1093">
        <v>86</v>
      </c>
      <c r="L72" s="1093">
        <v>63</v>
      </c>
      <c r="M72" s="1093">
        <v>118</v>
      </c>
      <c r="N72" s="383"/>
      <c r="O72" s="372">
        <v>5622</v>
      </c>
    </row>
    <row r="73" spans="1:15" ht="9.75" customHeight="1" x14ac:dyDescent="0.2">
      <c r="A73" s="372"/>
      <c r="B73" s="382"/>
      <c r="C73" s="975" t="s">
        <v>77</v>
      </c>
      <c r="D73" s="971"/>
      <c r="E73" s="1093">
        <v>806</v>
      </c>
      <c r="F73" s="1093">
        <v>567</v>
      </c>
      <c r="G73" s="1093">
        <v>414</v>
      </c>
      <c r="H73" s="1093">
        <v>378</v>
      </c>
      <c r="I73" s="1093">
        <v>343</v>
      </c>
      <c r="J73" s="1093">
        <v>328</v>
      </c>
      <c r="K73" s="1093">
        <v>296</v>
      </c>
      <c r="L73" s="1093">
        <v>187</v>
      </c>
      <c r="M73" s="1093">
        <v>299</v>
      </c>
      <c r="N73" s="383"/>
      <c r="O73" s="372">
        <v>12225</v>
      </c>
    </row>
    <row r="74" spans="1:15" ht="9.75" customHeight="1" x14ac:dyDescent="0.2">
      <c r="A74" s="372"/>
      <c r="B74" s="382"/>
      <c r="C74" s="975" t="s">
        <v>130</v>
      </c>
      <c r="D74" s="971"/>
      <c r="E74" s="1093">
        <v>624</v>
      </c>
      <c r="F74" s="1093">
        <v>555</v>
      </c>
      <c r="G74" s="1093">
        <v>420</v>
      </c>
      <c r="H74" s="1093">
        <v>397</v>
      </c>
      <c r="I74" s="1093">
        <v>350</v>
      </c>
      <c r="J74" s="1093">
        <v>412</v>
      </c>
      <c r="K74" s="1093">
        <v>221</v>
      </c>
      <c r="L74" s="1093">
        <v>230</v>
      </c>
      <c r="M74" s="1093">
        <v>347</v>
      </c>
      <c r="N74" s="383"/>
      <c r="O74" s="372">
        <v>8291</v>
      </c>
    </row>
    <row r="75" spans="1:15" ht="9.75" customHeight="1" x14ac:dyDescent="0.2">
      <c r="A75" s="372"/>
      <c r="B75" s="382"/>
      <c r="C75" s="975" t="s">
        <v>131</v>
      </c>
      <c r="D75" s="971"/>
      <c r="E75" s="1093">
        <v>323</v>
      </c>
      <c r="F75" s="1093">
        <v>367</v>
      </c>
      <c r="G75" s="1093">
        <v>311</v>
      </c>
      <c r="H75" s="1093">
        <v>225</v>
      </c>
      <c r="I75" s="1093">
        <v>203</v>
      </c>
      <c r="J75" s="1093">
        <v>196</v>
      </c>
      <c r="K75" s="1093">
        <v>180</v>
      </c>
      <c r="L75" s="1093">
        <v>129</v>
      </c>
      <c r="M75" s="1093">
        <v>276</v>
      </c>
      <c r="N75" s="383"/>
      <c r="O75" s="372">
        <v>12043</v>
      </c>
    </row>
    <row r="76" spans="1:15" s="410" customFormat="1" ht="8.25" customHeight="1" x14ac:dyDescent="0.2">
      <c r="A76" s="406"/>
      <c r="B76" s="407"/>
      <c r="C76" s="1691" t="s">
        <v>683</v>
      </c>
      <c r="D76" s="1691"/>
      <c r="E76" s="1691"/>
      <c r="F76" s="1691"/>
      <c r="G76" s="1691"/>
      <c r="H76" s="1691"/>
      <c r="I76" s="1691"/>
      <c r="J76" s="1691"/>
      <c r="K76" s="1691"/>
      <c r="L76" s="1691"/>
      <c r="M76" s="1691"/>
      <c r="N76" s="383"/>
      <c r="O76" s="406"/>
    </row>
    <row r="77" spans="1:15" ht="8.25" customHeight="1" x14ac:dyDescent="0.2">
      <c r="A77" s="372"/>
      <c r="B77" s="382"/>
      <c r="C77" s="1684" t="s">
        <v>489</v>
      </c>
      <c r="D77" s="1684"/>
      <c r="E77" s="1684"/>
      <c r="F77" s="1684"/>
      <c r="G77" s="1684"/>
      <c r="H77" s="1684"/>
      <c r="I77" s="1684"/>
      <c r="J77" s="1684"/>
      <c r="K77" s="1684"/>
      <c r="L77" s="1684"/>
      <c r="M77" s="1684"/>
      <c r="N77" s="976"/>
      <c r="O77" s="372"/>
    </row>
    <row r="78" spans="1:15" ht="8.25" customHeight="1" x14ac:dyDescent="0.2">
      <c r="A78" s="372"/>
      <c r="B78" s="382"/>
      <c r="C78" s="977" t="s">
        <v>490</v>
      </c>
      <c r="D78" s="977"/>
      <c r="E78" s="977"/>
      <c r="F78" s="977"/>
      <c r="G78" s="977"/>
      <c r="H78" s="977"/>
      <c r="I78" s="977"/>
      <c r="J78" s="978"/>
      <c r="K78" s="1684"/>
      <c r="L78" s="1684"/>
      <c r="M78" s="1684"/>
      <c r="N78" s="1685"/>
      <c r="O78" s="372"/>
    </row>
    <row r="79" spans="1:15" ht="11.25" customHeight="1" x14ac:dyDescent="0.2">
      <c r="A79" s="372"/>
      <c r="B79" s="382"/>
      <c r="C79" s="979" t="s">
        <v>419</v>
      </c>
      <c r="D79" s="89"/>
      <c r="E79" s="89"/>
      <c r="F79" s="89"/>
      <c r="G79" s="722" t="s">
        <v>134</v>
      </c>
      <c r="H79" s="89"/>
      <c r="I79" s="89"/>
      <c r="J79" s="89"/>
      <c r="K79" s="89"/>
      <c r="L79" s="89"/>
      <c r="M79" s="89"/>
      <c r="N79" s="383"/>
      <c r="O79" s="372"/>
    </row>
    <row r="80" spans="1:15" ht="13.5" customHeight="1" x14ac:dyDescent="0.2">
      <c r="A80" s="372"/>
      <c r="B80" s="382"/>
      <c r="C80" s="372"/>
      <c r="D80" s="372"/>
      <c r="E80" s="379"/>
      <c r="F80" s="379"/>
      <c r="G80" s="379"/>
      <c r="H80" s="379"/>
      <c r="I80" s="379"/>
      <c r="J80" s="379"/>
      <c r="K80" s="1686">
        <v>43405</v>
      </c>
      <c r="L80" s="1686"/>
      <c r="M80" s="1686"/>
      <c r="N80" s="416">
        <v>19</v>
      </c>
      <c r="O80" s="379"/>
    </row>
    <row r="81" ht="13.5" customHeight="1" x14ac:dyDescent="0.2"/>
  </sheetData>
  <mergeCells count="24">
    <mergeCell ref="C8:D8"/>
    <mergeCell ref="B1:D1"/>
    <mergeCell ref="B2:D2"/>
    <mergeCell ref="C4:M4"/>
    <mergeCell ref="C5:D6"/>
    <mergeCell ref="E6:M6"/>
    <mergeCell ref="C18:M18"/>
    <mergeCell ref="C41:M41"/>
    <mergeCell ref="C43:D43"/>
    <mergeCell ref="C45:D45"/>
    <mergeCell ref="C46:D46"/>
    <mergeCell ref="K78:N78"/>
    <mergeCell ref="K80:M80"/>
    <mergeCell ref="C20:M20"/>
    <mergeCell ref="C22:D22"/>
    <mergeCell ref="C76:H76"/>
    <mergeCell ref="I76:M76"/>
    <mergeCell ref="C77:M77"/>
    <mergeCell ref="C55:D55"/>
    <mergeCell ref="C47:D47"/>
    <mergeCell ref="C48:G48"/>
    <mergeCell ref="H48:M48"/>
    <mergeCell ref="C50:M50"/>
    <mergeCell ref="C52:D52"/>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74"/>
  <sheetViews>
    <sheetView workbookViewId="0"/>
  </sheetViews>
  <sheetFormatPr defaultRowHeight="12.75" x14ac:dyDescent="0.2"/>
  <cols>
    <col min="1" max="1" width="1" style="377" customWidth="1"/>
    <col min="2" max="2" width="2.5703125" style="377" customWidth="1"/>
    <col min="3" max="3" width="1.140625" style="377" customWidth="1"/>
    <col min="4" max="4" width="24.42578125" style="377" customWidth="1"/>
    <col min="5" max="10" width="7.5703125" style="388" customWidth="1"/>
    <col min="11" max="11" width="7.5703125" style="417" customWidth="1"/>
    <col min="12" max="12" width="7.5703125" style="388" customWidth="1"/>
    <col min="13" max="13" width="7.7109375" style="417" customWidth="1"/>
    <col min="14" max="14" width="2.5703125" style="377" customWidth="1"/>
    <col min="15" max="15" width="1" style="377" customWidth="1"/>
    <col min="16" max="16384" width="9.140625" style="377"/>
  </cols>
  <sheetData>
    <row r="1" spans="1:15" ht="13.5" customHeight="1" x14ac:dyDescent="0.2">
      <c r="A1" s="372"/>
      <c r="B1" s="376"/>
      <c r="C1" s="376"/>
      <c r="D1" s="376"/>
      <c r="E1" s="376"/>
      <c r="F1" s="373"/>
      <c r="G1" s="373"/>
      <c r="H1" s="373"/>
      <c r="I1" s="373"/>
      <c r="J1" s="373"/>
      <c r="K1" s="1568" t="s">
        <v>326</v>
      </c>
      <c r="L1" s="1568"/>
      <c r="M1" s="1568"/>
      <c r="N1" s="372"/>
    </row>
    <row r="2" spans="1:15" ht="6" customHeight="1" x14ac:dyDescent="0.2">
      <c r="A2" s="372"/>
      <c r="B2" s="1211"/>
      <c r="C2" s="1210"/>
      <c r="D2" s="1210"/>
      <c r="E2" s="1202"/>
      <c r="F2" s="1203"/>
      <c r="G2" s="1203"/>
      <c r="H2" s="1203"/>
      <c r="I2" s="1203"/>
      <c r="J2" s="1203"/>
      <c r="K2" s="1204"/>
      <c r="L2" s="1203"/>
      <c r="M2" s="1204"/>
      <c r="N2" s="423"/>
      <c r="O2" s="372"/>
    </row>
    <row r="3" spans="1:15" ht="11.25" customHeight="1" thickBot="1" x14ac:dyDescent="0.25">
      <c r="A3" s="372"/>
      <c r="B3" s="435"/>
      <c r="C3" s="382"/>
      <c r="D3" s="382"/>
      <c r="E3" s="379"/>
      <c r="F3" s="379"/>
      <c r="G3" s="379"/>
      <c r="H3" s="379"/>
      <c r="I3" s="379" t="s">
        <v>34</v>
      </c>
      <c r="J3" s="379"/>
      <c r="K3" s="697"/>
      <c r="L3" s="379"/>
      <c r="M3" s="988" t="s">
        <v>73</v>
      </c>
      <c r="N3" s="490"/>
      <c r="O3" s="372"/>
    </row>
    <row r="4" spans="1:15" ht="13.5" thickBot="1" x14ac:dyDescent="0.25">
      <c r="A4" s="372"/>
      <c r="B4" s="435"/>
      <c r="C4" s="1687" t="s">
        <v>508</v>
      </c>
      <c r="D4" s="1688"/>
      <c r="E4" s="1688"/>
      <c r="F4" s="1688"/>
      <c r="G4" s="1688"/>
      <c r="H4" s="1688"/>
      <c r="I4" s="1688"/>
      <c r="J4" s="1688"/>
      <c r="K4" s="1688"/>
      <c r="L4" s="1688"/>
      <c r="M4" s="1689"/>
      <c r="N4" s="490"/>
      <c r="O4" s="372"/>
    </row>
    <row r="5" spans="1:15" ht="7.5" customHeight="1" x14ac:dyDescent="0.2">
      <c r="A5" s="372"/>
      <c r="B5" s="435"/>
      <c r="C5" s="1252" t="s">
        <v>78</v>
      </c>
      <c r="D5" s="398"/>
      <c r="E5" s="413"/>
      <c r="F5" s="413"/>
      <c r="G5" s="413"/>
      <c r="H5" s="413"/>
      <c r="I5" s="413"/>
      <c r="J5" s="413"/>
      <c r="K5" s="413"/>
      <c r="L5" s="413"/>
      <c r="M5" s="413"/>
      <c r="N5" s="490"/>
      <c r="O5" s="372"/>
    </row>
    <row r="6" spans="1:15" ht="12" customHeight="1" x14ac:dyDescent="0.2">
      <c r="A6" s="372"/>
      <c r="B6" s="435"/>
      <c r="C6" s="88"/>
      <c r="D6" s="380"/>
      <c r="E6" s="1567">
        <v>2018</v>
      </c>
      <c r="F6" s="1567"/>
      <c r="G6" s="1567"/>
      <c r="H6" s="1567"/>
      <c r="I6" s="1567"/>
      <c r="J6" s="1567"/>
      <c r="K6" s="1567"/>
      <c r="L6" s="1567"/>
      <c r="M6" s="1567"/>
      <c r="N6" s="490"/>
      <c r="O6" s="372"/>
    </row>
    <row r="7" spans="1:15" s="386" customFormat="1" ht="12.75" customHeight="1" x14ac:dyDescent="0.2">
      <c r="A7" s="384"/>
      <c r="B7" s="534"/>
      <c r="C7" s="391"/>
      <c r="D7" s="391"/>
      <c r="E7" s="775" t="s">
        <v>104</v>
      </c>
      <c r="F7" s="775" t="s">
        <v>103</v>
      </c>
      <c r="G7" s="776" t="s">
        <v>102</v>
      </c>
      <c r="H7" s="776" t="s">
        <v>101</v>
      </c>
      <c r="I7" s="775" t="s">
        <v>100</v>
      </c>
      <c r="J7" s="776" t="s">
        <v>99</v>
      </c>
      <c r="K7" s="776" t="s">
        <v>98</v>
      </c>
      <c r="L7" s="776" t="s">
        <v>97</v>
      </c>
      <c r="M7" s="776" t="s">
        <v>96</v>
      </c>
      <c r="N7" s="490"/>
      <c r="O7" s="372"/>
    </row>
    <row r="8" spans="1:15" ht="12.75" customHeight="1" x14ac:dyDescent="0.2">
      <c r="A8" s="372"/>
      <c r="B8" s="435"/>
      <c r="C8" s="1696" t="s">
        <v>509</v>
      </c>
      <c r="D8" s="1696"/>
      <c r="E8" s="1094">
        <v>75595</v>
      </c>
      <c r="F8" s="1094">
        <v>77125</v>
      </c>
      <c r="G8" s="1094">
        <v>78539</v>
      </c>
      <c r="H8" s="1094">
        <v>80527</v>
      </c>
      <c r="I8" s="1094">
        <v>82042</v>
      </c>
      <c r="J8" s="1094">
        <v>83333</v>
      </c>
      <c r="K8" s="1094">
        <v>84379</v>
      </c>
      <c r="L8" s="1094">
        <v>85338</v>
      </c>
      <c r="M8" s="1094">
        <v>85873</v>
      </c>
      <c r="N8" s="490"/>
      <c r="O8" s="372"/>
    </row>
    <row r="9" spans="1:15" ht="12.75" customHeight="1" x14ac:dyDescent="0.2">
      <c r="A9" s="372"/>
      <c r="B9" s="435"/>
      <c r="C9" s="1690" t="s">
        <v>335</v>
      </c>
      <c r="D9" s="1690"/>
      <c r="E9" s="1089"/>
      <c r="F9" s="1089"/>
      <c r="G9" s="1089"/>
      <c r="H9" s="1089"/>
      <c r="I9" s="1089"/>
      <c r="J9" s="1089"/>
      <c r="K9" s="1089"/>
      <c r="L9" s="1089"/>
      <c r="M9" s="1089"/>
      <c r="N9" s="490"/>
      <c r="O9" s="372"/>
    </row>
    <row r="10" spans="1:15" ht="10.5" customHeight="1" x14ac:dyDescent="0.2">
      <c r="A10" s="372"/>
      <c r="B10" s="435"/>
      <c r="C10" s="975" t="s">
        <v>62</v>
      </c>
      <c r="D10" s="971"/>
      <c r="E10" s="1095">
        <v>4954</v>
      </c>
      <c r="F10" s="1095">
        <v>5075</v>
      </c>
      <c r="G10" s="1095">
        <v>5208</v>
      </c>
      <c r="H10" s="1095">
        <v>5319</v>
      </c>
      <c r="I10" s="1095">
        <v>5497</v>
      </c>
      <c r="J10" s="1095">
        <v>5610</v>
      </c>
      <c r="K10" s="1095">
        <v>5671</v>
      </c>
      <c r="L10" s="1095">
        <v>5785</v>
      </c>
      <c r="M10" s="1095">
        <v>5797</v>
      </c>
      <c r="N10" s="490"/>
      <c r="O10" s="372">
        <v>24716</v>
      </c>
    </row>
    <row r="11" spans="1:15" ht="10.5" customHeight="1" x14ac:dyDescent="0.2">
      <c r="A11" s="372"/>
      <c r="B11" s="435"/>
      <c r="C11" s="975" t="s">
        <v>55</v>
      </c>
      <c r="D11" s="971"/>
      <c r="E11" s="1095">
        <v>1271</v>
      </c>
      <c r="F11" s="1095">
        <v>1289</v>
      </c>
      <c r="G11" s="1095">
        <v>1297</v>
      </c>
      <c r="H11" s="1095">
        <v>1314</v>
      </c>
      <c r="I11" s="1095">
        <v>1333</v>
      </c>
      <c r="J11" s="1095">
        <v>1348</v>
      </c>
      <c r="K11" s="1095">
        <v>1357</v>
      </c>
      <c r="L11" s="1095">
        <v>1370</v>
      </c>
      <c r="M11" s="1095">
        <v>1376</v>
      </c>
      <c r="N11" s="490"/>
      <c r="O11" s="372">
        <v>5505</v>
      </c>
    </row>
    <row r="12" spans="1:15" ht="10.5" customHeight="1" x14ac:dyDescent="0.2">
      <c r="A12" s="372"/>
      <c r="B12" s="435"/>
      <c r="C12" s="975" t="s">
        <v>64</v>
      </c>
      <c r="D12" s="971"/>
      <c r="E12" s="1095">
        <v>6747</v>
      </c>
      <c r="F12" s="1095">
        <v>6870</v>
      </c>
      <c r="G12" s="1095">
        <v>6989</v>
      </c>
      <c r="H12" s="1095">
        <v>7101</v>
      </c>
      <c r="I12" s="1095">
        <v>7178</v>
      </c>
      <c r="J12" s="1095">
        <v>7227</v>
      </c>
      <c r="K12" s="1095">
        <v>7255</v>
      </c>
      <c r="L12" s="1095">
        <v>7299</v>
      </c>
      <c r="M12" s="1095">
        <v>7323</v>
      </c>
      <c r="N12" s="490"/>
      <c r="O12" s="372">
        <v>35834</v>
      </c>
    </row>
    <row r="13" spans="1:15" ht="10.5" customHeight="1" x14ac:dyDescent="0.2">
      <c r="A13" s="372"/>
      <c r="B13" s="435"/>
      <c r="C13" s="975" t="s">
        <v>66</v>
      </c>
      <c r="D13" s="971"/>
      <c r="E13" s="1095">
        <v>1340</v>
      </c>
      <c r="F13" s="1095">
        <v>1356</v>
      </c>
      <c r="G13" s="1095">
        <v>1374</v>
      </c>
      <c r="H13" s="1095">
        <v>1388</v>
      </c>
      <c r="I13" s="1095">
        <v>1403</v>
      </c>
      <c r="J13" s="1095">
        <v>1425</v>
      </c>
      <c r="K13" s="1095">
        <v>1438</v>
      </c>
      <c r="L13" s="1095">
        <v>1449</v>
      </c>
      <c r="M13" s="1095">
        <v>1467</v>
      </c>
      <c r="N13" s="490"/>
      <c r="O13" s="372">
        <v>3304</v>
      </c>
    </row>
    <row r="14" spans="1:15" ht="10.5" customHeight="1" x14ac:dyDescent="0.2">
      <c r="A14" s="372"/>
      <c r="B14" s="435"/>
      <c r="C14" s="975" t="s">
        <v>75</v>
      </c>
      <c r="D14" s="971"/>
      <c r="E14" s="1095">
        <v>1749</v>
      </c>
      <c r="F14" s="1095">
        <v>1768</v>
      </c>
      <c r="G14" s="1095">
        <v>1784</v>
      </c>
      <c r="H14" s="1095">
        <v>1806</v>
      </c>
      <c r="I14" s="1095">
        <v>1821</v>
      </c>
      <c r="J14" s="1095">
        <v>1837</v>
      </c>
      <c r="K14" s="1095">
        <v>1852</v>
      </c>
      <c r="L14" s="1095">
        <v>1863</v>
      </c>
      <c r="M14" s="1095">
        <v>1862</v>
      </c>
      <c r="N14" s="490"/>
      <c r="O14" s="372">
        <v>6334</v>
      </c>
    </row>
    <row r="15" spans="1:15" ht="10.5" customHeight="1" x14ac:dyDescent="0.2">
      <c r="A15" s="372"/>
      <c r="B15" s="435"/>
      <c r="C15" s="975" t="s">
        <v>61</v>
      </c>
      <c r="D15" s="971"/>
      <c r="E15" s="1095">
        <v>2899</v>
      </c>
      <c r="F15" s="1095">
        <v>2946</v>
      </c>
      <c r="G15" s="1095">
        <v>3014</v>
      </c>
      <c r="H15" s="1095">
        <v>3091</v>
      </c>
      <c r="I15" s="1095">
        <v>3146</v>
      </c>
      <c r="J15" s="1095">
        <v>3202</v>
      </c>
      <c r="K15" s="1095">
        <v>3241</v>
      </c>
      <c r="L15" s="1095">
        <v>3251</v>
      </c>
      <c r="M15" s="1095">
        <v>3253</v>
      </c>
      <c r="N15" s="490"/>
      <c r="O15" s="372">
        <v>14052</v>
      </c>
    </row>
    <row r="16" spans="1:15" ht="10.5" customHeight="1" x14ac:dyDescent="0.2">
      <c r="A16" s="372"/>
      <c r="B16" s="435"/>
      <c r="C16" s="975" t="s">
        <v>56</v>
      </c>
      <c r="D16" s="971"/>
      <c r="E16" s="1095">
        <v>1299</v>
      </c>
      <c r="F16" s="1095">
        <v>1318</v>
      </c>
      <c r="G16" s="1095">
        <v>1347</v>
      </c>
      <c r="H16" s="1095">
        <v>1373</v>
      </c>
      <c r="I16" s="1095">
        <v>1393</v>
      </c>
      <c r="J16" s="1095">
        <v>1411</v>
      </c>
      <c r="K16" s="1095">
        <v>1436</v>
      </c>
      <c r="L16" s="1095">
        <v>1453</v>
      </c>
      <c r="M16" s="1095">
        <v>1469</v>
      </c>
      <c r="N16" s="490"/>
      <c r="O16" s="372">
        <v>5973</v>
      </c>
    </row>
    <row r="17" spans="1:15" ht="10.5" customHeight="1" x14ac:dyDescent="0.2">
      <c r="A17" s="372"/>
      <c r="B17" s="435"/>
      <c r="C17" s="975" t="s">
        <v>74</v>
      </c>
      <c r="D17" s="971"/>
      <c r="E17" s="1095">
        <v>2685</v>
      </c>
      <c r="F17" s="1095">
        <v>2749</v>
      </c>
      <c r="G17" s="1095">
        <v>2796</v>
      </c>
      <c r="H17" s="1095">
        <v>2892</v>
      </c>
      <c r="I17" s="1095">
        <v>2946</v>
      </c>
      <c r="J17" s="1095">
        <v>3002</v>
      </c>
      <c r="K17" s="1095">
        <v>3052</v>
      </c>
      <c r="L17" s="1095">
        <v>3093</v>
      </c>
      <c r="M17" s="1095">
        <v>3114</v>
      </c>
      <c r="N17" s="490"/>
      <c r="O17" s="372">
        <v>26102</v>
      </c>
    </row>
    <row r="18" spans="1:15" ht="10.5" customHeight="1" x14ac:dyDescent="0.2">
      <c r="A18" s="372"/>
      <c r="B18" s="435"/>
      <c r="C18" s="975" t="s">
        <v>76</v>
      </c>
      <c r="D18" s="971"/>
      <c r="E18" s="1095">
        <v>1559</v>
      </c>
      <c r="F18" s="1095">
        <v>1573</v>
      </c>
      <c r="G18" s="1095">
        <v>1597</v>
      </c>
      <c r="H18" s="1095">
        <v>1618</v>
      </c>
      <c r="I18" s="1095">
        <v>1640</v>
      </c>
      <c r="J18" s="1095">
        <v>1660</v>
      </c>
      <c r="K18" s="1095">
        <v>1671</v>
      </c>
      <c r="L18" s="1095">
        <v>1677</v>
      </c>
      <c r="M18" s="1095">
        <v>1676</v>
      </c>
      <c r="N18" s="490"/>
      <c r="O18" s="372">
        <v>4393</v>
      </c>
    </row>
    <row r="19" spans="1:15" ht="10.5" customHeight="1" x14ac:dyDescent="0.2">
      <c r="A19" s="372"/>
      <c r="B19" s="435"/>
      <c r="C19" s="975" t="s">
        <v>60</v>
      </c>
      <c r="D19" s="971"/>
      <c r="E19" s="1095">
        <v>3165</v>
      </c>
      <c r="F19" s="1095">
        <v>3194</v>
      </c>
      <c r="G19" s="1095">
        <v>3243</v>
      </c>
      <c r="H19" s="1095">
        <v>3286</v>
      </c>
      <c r="I19" s="1095">
        <v>3345</v>
      </c>
      <c r="J19" s="1095">
        <v>3401</v>
      </c>
      <c r="K19" s="1095">
        <v>3441</v>
      </c>
      <c r="L19" s="1095">
        <v>3482</v>
      </c>
      <c r="M19" s="1095">
        <v>3506</v>
      </c>
      <c r="N19" s="490"/>
      <c r="O19" s="372">
        <v>16923</v>
      </c>
    </row>
    <row r="20" spans="1:15" ht="10.5" customHeight="1" x14ac:dyDescent="0.2">
      <c r="A20" s="372"/>
      <c r="B20" s="435"/>
      <c r="C20" s="975" t="s">
        <v>59</v>
      </c>
      <c r="D20" s="971"/>
      <c r="E20" s="1095">
        <v>12729</v>
      </c>
      <c r="F20" s="1095">
        <v>13085</v>
      </c>
      <c r="G20" s="1095">
        <v>13388</v>
      </c>
      <c r="H20" s="1095">
        <v>13981</v>
      </c>
      <c r="I20" s="1095">
        <v>14322</v>
      </c>
      <c r="J20" s="1095">
        <v>14639</v>
      </c>
      <c r="K20" s="1095">
        <v>14929</v>
      </c>
      <c r="L20" s="1095">
        <v>15139</v>
      </c>
      <c r="M20" s="1095">
        <v>15318</v>
      </c>
      <c r="N20" s="490"/>
      <c r="O20" s="372">
        <v>81201</v>
      </c>
    </row>
    <row r="21" spans="1:15" ht="10.5" customHeight="1" x14ac:dyDescent="0.2">
      <c r="A21" s="372"/>
      <c r="B21" s="435"/>
      <c r="C21" s="975" t="s">
        <v>57</v>
      </c>
      <c r="D21" s="971"/>
      <c r="E21" s="1095">
        <v>1083</v>
      </c>
      <c r="F21" s="1095">
        <v>1097</v>
      </c>
      <c r="G21" s="1095">
        <v>1110</v>
      </c>
      <c r="H21" s="1095">
        <v>1140</v>
      </c>
      <c r="I21" s="1095">
        <v>1158</v>
      </c>
      <c r="J21" s="1095">
        <v>1176</v>
      </c>
      <c r="K21" s="1095">
        <v>1183</v>
      </c>
      <c r="L21" s="1095">
        <v>1196</v>
      </c>
      <c r="M21" s="1095">
        <v>1202</v>
      </c>
      <c r="N21" s="490"/>
      <c r="O21" s="372">
        <v>4403</v>
      </c>
    </row>
    <row r="22" spans="1:15" ht="10.5" customHeight="1" x14ac:dyDescent="0.2">
      <c r="A22" s="372"/>
      <c r="B22" s="435"/>
      <c r="C22" s="975" t="s">
        <v>63</v>
      </c>
      <c r="D22" s="971"/>
      <c r="E22" s="1095">
        <v>12799</v>
      </c>
      <c r="F22" s="1095">
        <v>13123</v>
      </c>
      <c r="G22" s="1095">
        <v>13375</v>
      </c>
      <c r="H22" s="1095">
        <v>13749</v>
      </c>
      <c r="I22" s="1095">
        <v>14016</v>
      </c>
      <c r="J22" s="1095">
        <v>14246</v>
      </c>
      <c r="K22" s="1095">
        <v>14456</v>
      </c>
      <c r="L22" s="1095">
        <v>14648</v>
      </c>
      <c r="M22" s="1095">
        <v>14778</v>
      </c>
      <c r="N22" s="490"/>
      <c r="O22" s="372">
        <v>88638</v>
      </c>
    </row>
    <row r="23" spans="1:15" ht="10.5" customHeight="1" x14ac:dyDescent="0.2">
      <c r="A23" s="372"/>
      <c r="B23" s="435"/>
      <c r="C23" s="975" t="s">
        <v>79</v>
      </c>
      <c r="D23" s="971"/>
      <c r="E23" s="1095">
        <v>3591</v>
      </c>
      <c r="F23" s="1095">
        <v>3637</v>
      </c>
      <c r="G23" s="1095">
        <v>3667</v>
      </c>
      <c r="H23" s="1095">
        <v>3742</v>
      </c>
      <c r="I23" s="1095">
        <v>3796</v>
      </c>
      <c r="J23" s="1095">
        <v>3850</v>
      </c>
      <c r="K23" s="1095">
        <v>3894</v>
      </c>
      <c r="L23" s="1095">
        <v>3936</v>
      </c>
      <c r="M23" s="1095">
        <v>3960</v>
      </c>
      <c r="N23" s="490"/>
      <c r="O23" s="372">
        <v>18640</v>
      </c>
    </row>
    <row r="24" spans="1:15" ht="10.5" customHeight="1" x14ac:dyDescent="0.2">
      <c r="A24" s="372"/>
      <c r="B24" s="435"/>
      <c r="C24" s="975" t="s">
        <v>58</v>
      </c>
      <c r="D24" s="971"/>
      <c r="E24" s="1095">
        <v>5225</v>
      </c>
      <c r="F24" s="1095">
        <v>5382</v>
      </c>
      <c r="G24" s="1095">
        <v>5511</v>
      </c>
      <c r="H24" s="1095">
        <v>5700</v>
      </c>
      <c r="I24" s="1095">
        <v>5842</v>
      </c>
      <c r="J24" s="1095">
        <v>5971</v>
      </c>
      <c r="K24" s="1095">
        <v>6071</v>
      </c>
      <c r="L24" s="1095">
        <v>6175</v>
      </c>
      <c r="M24" s="1095">
        <v>6187</v>
      </c>
      <c r="N24" s="490"/>
      <c r="O24" s="372">
        <v>35533</v>
      </c>
    </row>
    <row r="25" spans="1:15" ht="10.5" customHeight="1" x14ac:dyDescent="0.2">
      <c r="A25" s="372"/>
      <c r="B25" s="435"/>
      <c r="C25" s="975" t="s">
        <v>65</v>
      </c>
      <c r="D25" s="971"/>
      <c r="E25" s="1095">
        <v>2096</v>
      </c>
      <c r="F25" s="1095">
        <v>2139</v>
      </c>
      <c r="G25" s="1095">
        <v>2186</v>
      </c>
      <c r="H25" s="1095">
        <v>2219</v>
      </c>
      <c r="I25" s="1095">
        <v>2263</v>
      </c>
      <c r="J25" s="1095">
        <v>2291</v>
      </c>
      <c r="K25" s="1095">
        <v>2316</v>
      </c>
      <c r="L25" s="1095">
        <v>2333</v>
      </c>
      <c r="M25" s="1095">
        <v>2332</v>
      </c>
      <c r="N25" s="490"/>
      <c r="O25" s="372">
        <v>6979</v>
      </c>
    </row>
    <row r="26" spans="1:15" ht="10.5" customHeight="1" x14ac:dyDescent="0.2">
      <c r="A26" s="372"/>
      <c r="B26" s="435"/>
      <c r="C26" s="975" t="s">
        <v>67</v>
      </c>
      <c r="D26" s="971"/>
      <c r="E26" s="1095">
        <v>2097</v>
      </c>
      <c r="F26" s="1095">
        <v>2128</v>
      </c>
      <c r="G26" s="1095">
        <v>2156</v>
      </c>
      <c r="H26" s="1095">
        <v>2187</v>
      </c>
      <c r="I26" s="1095">
        <v>2217</v>
      </c>
      <c r="J26" s="1095">
        <v>2242</v>
      </c>
      <c r="K26" s="1095">
        <v>2254</v>
      </c>
      <c r="L26" s="1095">
        <v>2267</v>
      </c>
      <c r="M26" s="1095">
        <v>2286</v>
      </c>
      <c r="N26" s="490"/>
      <c r="O26" s="372">
        <v>5622</v>
      </c>
    </row>
    <row r="27" spans="1:15" ht="10.5" customHeight="1" x14ac:dyDescent="0.2">
      <c r="A27" s="372"/>
      <c r="B27" s="435"/>
      <c r="C27" s="975" t="s">
        <v>77</v>
      </c>
      <c r="D27" s="971"/>
      <c r="E27" s="1095">
        <v>3028</v>
      </c>
      <c r="F27" s="1095">
        <v>3064</v>
      </c>
      <c r="G27" s="1095">
        <v>3115</v>
      </c>
      <c r="H27" s="1095">
        <v>3179</v>
      </c>
      <c r="I27" s="1095">
        <v>3219</v>
      </c>
      <c r="J27" s="1095">
        <v>3254</v>
      </c>
      <c r="K27" s="1095">
        <v>3285</v>
      </c>
      <c r="L27" s="1095">
        <v>3314</v>
      </c>
      <c r="M27" s="1095">
        <v>3336</v>
      </c>
      <c r="N27" s="490"/>
      <c r="O27" s="372">
        <v>12225</v>
      </c>
    </row>
    <row r="28" spans="1:15" ht="10.5" customHeight="1" x14ac:dyDescent="0.2">
      <c r="A28" s="372"/>
      <c r="B28" s="435"/>
      <c r="C28" s="975" t="s">
        <v>130</v>
      </c>
      <c r="D28" s="971"/>
      <c r="E28" s="1095">
        <v>2360</v>
      </c>
      <c r="F28" s="1095">
        <v>2391</v>
      </c>
      <c r="G28" s="1095">
        <v>2425</v>
      </c>
      <c r="H28" s="1095">
        <v>2459</v>
      </c>
      <c r="I28" s="1095">
        <v>2484</v>
      </c>
      <c r="J28" s="1095">
        <v>2504</v>
      </c>
      <c r="K28" s="1095">
        <v>2528</v>
      </c>
      <c r="L28" s="1095">
        <v>2551</v>
      </c>
      <c r="M28" s="1095">
        <v>2561</v>
      </c>
      <c r="N28" s="490"/>
      <c r="O28" s="372">
        <v>8291</v>
      </c>
    </row>
    <row r="29" spans="1:15" ht="10.5" customHeight="1" x14ac:dyDescent="0.2">
      <c r="A29" s="372"/>
      <c r="B29" s="435"/>
      <c r="C29" s="975" t="s">
        <v>131</v>
      </c>
      <c r="D29" s="971"/>
      <c r="E29" s="1095">
        <v>2919</v>
      </c>
      <c r="F29" s="1095">
        <v>2941</v>
      </c>
      <c r="G29" s="1095">
        <v>2957</v>
      </c>
      <c r="H29" s="1095">
        <v>2983</v>
      </c>
      <c r="I29" s="1095">
        <v>3023</v>
      </c>
      <c r="J29" s="1095">
        <v>3037</v>
      </c>
      <c r="K29" s="1095">
        <v>3049</v>
      </c>
      <c r="L29" s="1095">
        <v>3057</v>
      </c>
      <c r="M29" s="1095">
        <v>3070</v>
      </c>
      <c r="N29" s="490"/>
      <c r="O29" s="372">
        <v>12043</v>
      </c>
    </row>
    <row r="30" spans="1:15" ht="5.25" customHeight="1" thickBot="1" x14ac:dyDescent="0.25">
      <c r="A30" s="372"/>
      <c r="B30" s="435"/>
      <c r="C30" s="975"/>
      <c r="D30" s="971"/>
      <c r="E30" s="1095"/>
      <c r="F30" s="1095"/>
      <c r="G30" s="1095"/>
      <c r="H30" s="1095"/>
      <c r="I30" s="1095"/>
      <c r="J30" s="1095"/>
      <c r="K30" s="1095"/>
      <c r="L30" s="1095"/>
      <c r="M30" s="1095"/>
      <c r="N30" s="490"/>
      <c r="O30" s="372"/>
    </row>
    <row r="31" spans="1:15" ht="13.5" customHeight="1" thickBot="1" x14ac:dyDescent="0.25">
      <c r="A31" s="372"/>
      <c r="B31" s="435"/>
      <c r="C31" s="1673" t="s">
        <v>1</v>
      </c>
      <c r="D31" s="1674"/>
      <c r="E31" s="1674"/>
      <c r="F31" s="1674"/>
      <c r="G31" s="1674"/>
      <c r="H31" s="1674"/>
      <c r="I31" s="1674"/>
      <c r="J31" s="1674"/>
      <c r="K31" s="1674"/>
      <c r="L31" s="1674"/>
      <c r="M31" s="1675"/>
      <c r="N31" s="490"/>
      <c r="O31" s="372"/>
    </row>
    <row r="32" spans="1:15" s="403" customFormat="1" ht="8.25" customHeight="1" x14ac:dyDescent="0.2">
      <c r="A32" s="400"/>
      <c r="B32" s="1253"/>
      <c r="C32" s="533" t="s">
        <v>78</v>
      </c>
      <c r="D32" s="1254"/>
      <c r="E32" s="1255"/>
      <c r="F32" s="1255"/>
      <c r="G32" s="1255"/>
      <c r="H32" s="1255"/>
      <c r="I32" s="1255"/>
      <c r="J32" s="1255"/>
      <c r="K32" s="1255"/>
      <c r="L32" s="1255"/>
      <c r="M32" s="1255"/>
      <c r="N32" s="549"/>
      <c r="O32" s="400"/>
    </row>
    <row r="33" spans="1:15" s="410" customFormat="1" ht="13.5" customHeight="1" x14ac:dyDescent="0.2">
      <c r="A33" s="406"/>
      <c r="B33" s="698"/>
      <c r="C33" s="1690" t="s">
        <v>322</v>
      </c>
      <c r="D33" s="1690"/>
      <c r="E33" s="408">
        <v>190625</v>
      </c>
      <c r="F33" s="408">
        <v>188210</v>
      </c>
      <c r="G33" s="408">
        <v>183733</v>
      </c>
      <c r="H33" s="408">
        <v>177568</v>
      </c>
      <c r="I33" s="408">
        <v>167650</v>
      </c>
      <c r="J33" s="408">
        <v>168290</v>
      </c>
      <c r="K33" s="408">
        <v>169043</v>
      </c>
      <c r="L33" s="408">
        <v>174502</v>
      </c>
      <c r="M33" s="408">
        <v>165827</v>
      </c>
      <c r="N33" s="718"/>
      <c r="O33" s="406"/>
    </row>
    <row r="34" spans="1:15" s="410" customFormat="1" ht="12.75" customHeight="1" x14ac:dyDescent="0.2">
      <c r="A34" s="406"/>
      <c r="B34" s="698"/>
      <c r="C34" s="1197" t="s">
        <v>321</v>
      </c>
      <c r="D34" s="1197"/>
      <c r="E34" s="85"/>
      <c r="F34" s="85"/>
      <c r="G34" s="85"/>
      <c r="H34" s="85"/>
      <c r="I34" s="85"/>
      <c r="J34" s="85"/>
      <c r="K34" s="85"/>
      <c r="L34" s="85"/>
      <c r="M34" s="85"/>
      <c r="N34" s="718"/>
      <c r="O34" s="406"/>
    </row>
    <row r="35" spans="1:15" s="386" customFormat="1" ht="12.75" customHeight="1" x14ac:dyDescent="0.2">
      <c r="A35" s="384"/>
      <c r="B35" s="1208"/>
      <c r="C35" s="1704" t="s">
        <v>141</v>
      </c>
      <c r="D35" s="1704"/>
      <c r="E35" s="973">
        <v>154564</v>
      </c>
      <c r="F35" s="973">
        <v>151300</v>
      </c>
      <c r="G35" s="973">
        <v>147485</v>
      </c>
      <c r="H35" s="973">
        <v>142855</v>
      </c>
      <c r="I35" s="973">
        <v>134327</v>
      </c>
      <c r="J35" s="973">
        <v>135396</v>
      </c>
      <c r="K35" s="973">
        <v>137652</v>
      </c>
      <c r="L35" s="973">
        <v>144515</v>
      </c>
      <c r="M35" s="973">
        <v>137206</v>
      </c>
      <c r="N35" s="588"/>
      <c r="O35" s="384"/>
    </row>
    <row r="36" spans="1:15" s="386" customFormat="1" ht="23.25" customHeight="1" x14ac:dyDescent="0.2">
      <c r="A36" s="384"/>
      <c r="B36" s="1208"/>
      <c r="C36" s="1704" t="s">
        <v>142</v>
      </c>
      <c r="D36" s="1704"/>
      <c r="E36" s="973">
        <v>9795</v>
      </c>
      <c r="F36" s="973">
        <v>9291</v>
      </c>
      <c r="G36" s="973">
        <v>8515</v>
      </c>
      <c r="H36" s="973">
        <v>7313</v>
      </c>
      <c r="I36" s="973">
        <v>6323</v>
      </c>
      <c r="J36" s="973">
        <v>6247</v>
      </c>
      <c r="K36" s="973">
        <v>6230</v>
      </c>
      <c r="L36" s="973">
        <v>6460</v>
      </c>
      <c r="M36" s="973">
        <v>6018</v>
      </c>
      <c r="N36" s="588"/>
      <c r="O36" s="384"/>
    </row>
    <row r="37" spans="1:15" s="386" customFormat="1" ht="21.75" customHeight="1" x14ac:dyDescent="0.2">
      <c r="A37" s="384"/>
      <c r="B37" s="1208"/>
      <c r="C37" s="1704" t="s">
        <v>144</v>
      </c>
      <c r="D37" s="1704"/>
      <c r="E37" s="973">
        <v>23800</v>
      </c>
      <c r="F37" s="973">
        <v>23933</v>
      </c>
      <c r="G37" s="973">
        <v>23531</v>
      </c>
      <c r="H37" s="973">
        <v>23101</v>
      </c>
      <c r="I37" s="973">
        <v>22580</v>
      </c>
      <c r="J37" s="973">
        <v>22149</v>
      </c>
      <c r="K37" s="973">
        <v>21381</v>
      </c>
      <c r="L37" s="973">
        <v>21195</v>
      </c>
      <c r="M37" s="973">
        <v>20892</v>
      </c>
      <c r="N37" s="588"/>
      <c r="O37" s="384"/>
    </row>
    <row r="38" spans="1:15" s="386" customFormat="1" ht="20.25" customHeight="1" x14ac:dyDescent="0.2">
      <c r="A38" s="384"/>
      <c r="B38" s="1208"/>
      <c r="C38" s="1704" t="s">
        <v>145</v>
      </c>
      <c r="D38" s="1704"/>
      <c r="E38" s="973">
        <v>29</v>
      </c>
      <c r="F38" s="973">
        <v>26</v>
      </c>
      <c r="G38" s="973">
        <v>26</v>
      </c>
      <c r="H38" s="973">
        <v>27</v>
      </c>
      <c r="I38" s="973">
        <v>22</v>
      </c>
      <c r="J38" s="973">
        <v>27</v>
      </c>
      <c r="K38" s="973">
        <v>24</v>
      </c>
      <c r="L38" s="973">
        <v>21</v>
      </c>
      <c r="M38" s="973">
        <v>21</v>
      </c>
      <c r="N38" s="588"/>
      <c r="O38" s="384"/>
    </row>
    <row r="39" spans="1:15" s="386" customFormat="1" ht="20.25" customHeight="1" x14ac:dyDescent="0.2">
      <c r="A39" s="384"/>
      <c r="B39" s="1208"/>
      <c r="C39" s="1704" t="s">
        <v>472</v>
      </c>
      <c r="D39" s="1704"/>
      <c r="E39" s="973">
        <v>3202</v>
      </c>
      <c r="F39" s="973">
        <v>4734</v>
      </c>
      <c r="G39" s="973">
        <v>5138</v>
      </c>
      <c r="H39" s="973">
        <v>5316</v>
      </c>
      <c r="I39" s="973">
        <v>5329</v>
      </c>
      <c r="J39" s="973">
        <v>5387</v>
      </c>
      <c r="K39" s="973">
        <v>4550</v>
      </c>
      <c r="L39" s="973">
        <v>3164</v>
      </c>
      <c r="M39" s="973">
        <v>2740</v>
      </c>
      <c r="N39" s="588"/>
      <c r="O39" s="384"/>
    </row>
    <row r="40" spans="1:15" ht="12.75" customHeight="1" x14ac:dyDescent="0.2">
      <c r="A40" s="372"/>
      <c r="B40" s="435"/>
      <c r="C40" s="1690" t="s">
        <v>335</v>
      </c>
      <c r="D40" s="1690"/>
      <c r="E40" s="408"/>
      <c r="F40" s="408"/>
      <c r="G40" s="408"/>
      <c r="H40" s="408"/>
      <c r="I40" s="408"/>
      <c r="J40" s="408"/>
      <c r="K40" s="408"/>
      <c r="L40" s="408"/>
      <c r="M40" s="408"/>
      <c r="N40" s="490"/>
      <c r="O40" s="372"/>
    </row>
    <row r="41" spans="1:15" ht="10.5" customHeight="1" x14ac:dyDescent="0.2">
      <c r="A41" s="372"/>
      <c r="B41" s="435"/>
      <c r="C41" s="975" t="s">
        <v>62</v>
      </c>
      <c r="D41" s="971"/>
      <c r="E41" s="972">
        <v>10732</v>
      </c>
      <c r="F41" s="972">
        <v>10580</v>
      </c>
      <c r="G41" s="972">
        <v>10739</v>
      </c>
      <c r="H41" s="972">
        <v>10616</v>
      </c>
      <c r="I41" s="972">
        <v>10064</v>
      </c>
      <c r="J41" s="972">
        <v>10156</v>
      </c>
      <c r="K41" s="972">
        <v>10093</v>
      </c>
      <c r="L41" s="972">
        <v>11118</v>
      </c>
      <c r="M41" s="972">
        <v>10554</v>
      </c>
      <c r="N41" s="490"/>
      <c r="O41" s="372">
        <v>24716</v>
      </c>
    </row>
    <row r="42" spans="1:15" ht="10.5" customHeight="1" x14ac:dyDescent="0.2">
      <c r="A42" s="372"/>
      <c r="B42" s="435"/>
      <c r="C42" s="975" t="s">
        <v>55</v>
      </c>
      <c r="D42" s="971"/>
      <c r="E42" s="972">
        <v>2799</v>
      </c>
      <c r="F42" s="972">
        <v>2790</v>
      </c>
      <c r="G42" s="972">
        <v>2755</v>
      </c>
      <c r="H42" s="972">
        <v>2489</v>
      </c>
      <c r="I42" s="972">
        <v>2208</v>
      </c>
      <c r="J42" s="972">
        <v>2163</v>
      </c>
      <c r="K42" s="972">
        <v>2170</v>
      </c>
      <c r="L42" s="972">
        <v>2259</v>
      </c>
      <c r="M42" s="972">
        <v>2190</v>
      </c>
      <c r="N42" s="490"/>
      <c r="O42" s="372">
        <v>5505</v>
      </c>
    </row>
    <row r="43" spans="1:15" ht="10.5" customHeight="1" x14ac:dyDescent="0.2">
      <c r="A43" s="372"/>
      <c r="B43" s="435"/>
      <c r="C43" s="975" t="s">
        <v>64</v>
      </c>
      <c r="D43" s="971"/>
      <c r="E43" s="972">
        <v>14709</v>
      </c>
      <c r="F43" s="972">
        <v>14738</v>
      </c>
      <c r="G43" s="972">
        <v>14788</v>
      </c>
      <c r="H43" s="972">
        <v>14302</v>
      </c>
      <c r="I43" s="972">
        <v>13815</v>
      </c>
      <c r="J43" s="972">
        <v>13897</v>
      </c>
      <c r="K43" s="972">
        <v>14071</v>
      </c>
      <c r="L43" s="972">
        <v>15350</v>
      </c>
      <c r="M43" s="972">
        <v>14399</v>
      </c>
      <c r="N43" s="490"/>
      <c r="O43" s="372">
        <v>35834</v>
      </c>
    </row>
    <row r="44" spans="1:15" ht="10.5" customHeight="1" x14ac:dyDescent="0.2">
      <c r="A44" s="372"/>
      <c r="B44" s="435"/>
      <c r="C44" s="975" t="s">
        <v>66</v>
      </c>
      <c r="D44" s="971"/>
      <c r="E44" s="972">
        <v>1705</v>
      </c>
      <c r="F44" s="972">
        <v>1693</v>
      </c>
      <c r="G44" s="972">
        <v>1654</v>
      </c>
      <c r="H44" s="972">
        <v>1609</v>
      </c>
      <c r="I44" s="972">
        <v>1470</v>
      </c>
      <c r="J44" s="972">
        <v>1488</v>
      </c>
      <c r="K44" s="972">
        <v>1449</v>
      </c>
      <c r="L44" s="972">
        <v>1499</v>
      </c>
      <c r="M44" s="972">
        <v>1381</v>
      </c>
      <c r="N44" s="490"/>
      <c r="O44" s="372">
        <v>3304</v>
      </c>
    </row>
    <row r="45" spans="1:15" ht="10.5" customHeight="1" x14ac:dyDescent="0.2">
      <c r="A45" s="372"/>
      <c r="B45" s="435"/>
      <c r="C45" s="975" t="s">
        <v>75</v>
      </c>
      <c r="D45" s="971"/>
      <c r="E45" s="972">
        <v>2807</v>
      </c>
      <c r="F45" s="972">
        <v>2769</v>
      </c>
      <c r="G45" s="972">
        <v>2707</v>
      </c>
      <c r="H45" s="972">
        <v>2603</v>
      </c>
      <c r="I45" s="972">
        <v>2446</v>
      </c>
      <c r="J45" s="972">
        <v>2480</v>
      </c>
      <c r="K45" s="972">
        <v>2541</v>
      </c>
      <c r="L45" s="972">
        <v>2595</v>
      </c>
      <c r="M45" s="972">
        <v>2464</v>
      </c>
      <c r="N45" s="490"/>
      <c r="O45" s="372">
        <v>6334</v>
      </c>
    </row>
    <row r="46" spans="1:15" ht="10.5" customHeight="1" x14ac:dyDescent="0.2">
      <c r="A46" s="372"/>
      <c r="B46" s="435"/>
      <c r="C46" s="975" t="s">
        <v>61</v>
      </c>
      <c r="D46" s="971"/>
      <c r="E46" s="972">
        <v>5852</v>
      </c>
      <c r="F46" s="972">
        <v>5854</v>
      </c>
      <c r="G46" s="972">
        <v>5944</v>
      </c>
      <c r="H46" s="972">
        <v>5764</v>
      </c>
      <c r="I46" s="972">
        <v>5384</v>
      </c>
      <c r="J46" s="972">
        <v>5360</v>
      </c>
      <c r="K46" s="972">
        <v>5526</v>
      </c>
      <c r="L46" s="972">
        <v>5816</v>
      </c>
      <c r="M46" s="972">
        <v>5507</v>
      </c>
      <c r="N46" s="490"/>
      <c r="O46" s="372">
        <v>14052</v>
      </c>
    </row>
    <row r="47" spans="1:15" ht="10.5" customHeight="1" x14ac:dyDescent="0.2">
      <c r="A47" s="372"/>
      <c r="B47" s="435"/>
      <c r="C47" s="975" t="s">
        <v>56</v>
      </c>
      <c r="D47" s="971"/>
      <c r="E47" s="972">
        <v>2440</v>
      </c>
      <c r="F47" s="972">
        <v>2448</v>
      </c>
      <c r="G47" s="972">
        <v>2416</v>
      </c>
      <c r="H47" s="972">
        <v>2353</v>
      </c>
      <c r="I47" s="972">
        <v>2125</v>
      </c>
      <c r="J47" s="972">
        <v>2169</v>
      </c>
      <c r="K47" s="972">
        <v>2260</v>
      </c>
      <c r="L47" s="972">
        <v>2364</v>
      </c>
      <c r="M47" s="972">
        <v>2172</v>
      </c>
      <c r="N47" s="490"/>
      <c r="O47" s="372">
        <v>5973</v>
      </c>
    </row>
    <row r="48" spans="1:15" ht="10.5" customHeight="1" x14ac:dyDescent="0.2">
      <c r="A48" s="372"/>
      <c r="B48" s="435"/>
      <c r="C48" s="975" t="s">
        <v>74</v>
      </c>
      <c r="D48" s="971"/>
      <c r="E48" s="972">
        <v>15407</v>
      </c>
      <c r="F48" s="972">
        <v>12910</v>
      </c>
      <c r="G48" s="972">
        <v>9456</v>
      </c>
      <c r="H48" s="972">
        <v>7050</v>
      </c>
      <c r="I48" s="972">
        <v>5537</v>
      </c>
      <c r="J48" s="972">
        <v>5077</v>
      </c>
      <c r="K48" s="972">
        <v>4812</v>
      </c>
      <c r="L48" s="972">
        <v>5122</v>
      </c>
      <c r="M48" s="972">
        <v>5803</v>
      </c>
      <c r="N48" s="490"/>
      <c r="O48" s="372">
        <v>26102</v>
      </c>
    </row>
    <row r="49" spans="1:15" ht="10.5" customHeight="1" x14ac:dyDescent="0.2">
      <c r="A49" s="372"/>
      <c r="B49" s="435"/>
      <c r="C49" s="975" t="s">
        <v>76</v>
      </c>
      <c r="D49" s="971"/>
      <c r="E49" s="972">
        <v>1817</v>
      </c>
      <c r="F49" s="972">
        <v>1811</v>
      </c>
      <c r="G49" s="972">
        <v>1737</v>
      </c>
      <c r="H49" s="972">
        <v>1692</v>
      </c>
      <c r="I49" s="972">
        <v>1606</v>
      </c>
      <c r="J49" s="972">
        <v>1603</v>
      </c>
      <c r="K49" s="972">
        <v>1584</v>
      </c>
      <c r="L49" s="972">
        <v>1678</v>
      </c>
      <c r="M49" s="972">
        <v>1572</v>
      </c>
      <c r="N49" s="490"/>
      <c r="O49" s="372">
        <v>4393</v>
      </c>
    </row>
    <row r="50" spans="1:15" ht="10.5" customHeight="1" x14ac:dyDescent="0.2">
      <c r="A50" s="372"/>
      <c r="B50" s="435"/>
      <c r="C50" s="975" t="s">
        <v>60</v>
      </c>
      <c r="D50" s="971"/>
      <c r="E50" s="972">
        <v>6142</v>
      </c>
      <c r="F50" s="972">
        <v>6008</v>
      </c>
      <c r="G50" s="972">
        <v>5976</v>
      </c>
      <c r="H50" s="972">
        <v>5850</v>
      </c>
      <c r="I50" s="972">
        <v>5532</v>
      </c>
      <c r="J50" s="972">
        <v>5649</v>
      </c>
      <c r="K50" s="972">
        <v>6188</v>
      </c>
      <c r="L50" s="972">
        <v>6010</v>
      </c>
      <c r="M50" s="972">
        <v>5452</v>
      </c>
      <c r="N50" s="490"/>
      <c r="O50" s="372">
        <v>16923</v>
      </c>
    </row>
    <row r="51" spans="1:15" ht="10.5" customHeight="1" x14ac:dyDescent="0.2">
      <c r="A51" s="372"/>
      <c r="B51" s="435"/>
      <c r="C51" s="975" t="s">
        <v>59</v>
      </c>
      <c r="D51" s="971"/>
      <c r="E51" s="972">
        <v>37486</v>
      </c>
      <c r="F51" s="972">
        <v>37543</v>
      </c>
      <c r="G51" s="972">
        <v>37027</v>
      </c>
      <c r="H51" s="972">
        <v>36828</v>
      </c>
      <c r="I51" s="972">
        <v>35876</v>
      </c>
      <c r="J51" s="972">
        <v>36084</v>
      </c>
      <c r="K51" s="972">
        <v>35653</v>
      </c>
      <c r="L51" s="972">
        <v>35505</v>
      </c>
      <c r="M51" s="972">
        <v>34337</v>
      </c>
      <c r="N51" s="490"/>
      <c r="O51" s="372">
        <v>81201</v>
      </c>
    </row>
    <row r="52" spans="1:15" ht="10.5" customHeight="1" x14ac:dyDescent="0.2">
      <c r="A52" s="372"/>
      <c r="B52" s="435"/>
      <c r="C52" s="975" t="s">
        <v>57</v>
      </c>
      <c r="D52" s="971"/>
      <c r="E52" s="972">
        <v>2189</v>
      </c>
      <c r="F52" s="972">
        <v>2160</v>
      </c>
      <c r="G52" s="972">
        <v>2106</v>
      </c>
      <c r="H52" s="972">
        <v>2055</v>
      </c>
      <c r="I52" s="972">
        <v>1857</v>
      </c>
      <c r="J52" s="972">
        <v>1843</v>
      </c>
      <c r="K52" s="972">
        <v>1858</v>
      </c>
      <c r="L52" s="972">
        <v>1904</v>
      </c>
      <c r="M52" s="972">
        <v>1855</v>
      </c>
      <c r="N52" s="490"/>
      <c r="O52" s="372">
        <v>4403</v>
      </c>
    </row>
    <row r="53" spans="1:15" ht="10.5" customHeight="1" x14ac:dyDescent="0.2">
      <c r="A53" s="372"/>
      <c r="B53" s="435"/>
      <c r="C53" s="975" t="s">
        <v>63</v>
      </c>
      <c r="D53" s="971"/>
      <c r="E53" s="972">
        <v>38856</v>
      </c>
      <c r="F53" s="972">
        <v>39211</v>
      </c>
      <c r="G53" s="972">
        <v>38963</v>
      </c>
      <c r="H53" s="972">
        <v>38275</v>
      </c>
      <c r="I53" s="972">
        <v>36207</v>
      </c>
      <c r="J53" s="972">
        <v>37128</v>
      </c>
      <c r="K53" s="972">
        <v>37412</v>
      </c>
      <c r="L53" s="972">
        <v>38917</v>
      </c>
      <c r="M53" s="972">
        <v>35899</v>
      </c>
      <c r="N53" s="490"/>
      <c r="O53" s="372">
        <v>88638</v>
      </c>
    </row>
    <row r="54" spans="1:15" ht="10.5" customHeight="1" x14ac:dyDescent="0.2">
      <c r="A54" s="372"/>
      <c r="B54" s="435"/>
      <c r="C54" s="975" t="s">
        <v>79</v>
      </c>
      <c r="D54" s="971"/>
      <c r="E54" s="972">
        <v>7487</v>
      </c>
      <c r="F54" s="972">
        <v>7509</v>
      </c>
      <c r="G54" s="972">
        <v>7384</v>
      </c>
      <c r="H54" s="972">
        <v>6820</v>
      </c>
      <c r="I54" s="972">
        <v>6217</v>
      </c>
      <c r="J54" s="972">
        <v>6077</v>
      </c>
      <c r="K54" s="972">
        <v>6283</v>
      </c>
      <c r="L54" s="972">
        <v>6322</v>
      </c>
      <c r="M54" s="972">
        <v>6009</v>
      </c>
      <c r="N54" s="490"/>
      <c r="O54" s="372">
        <v>18640</v>
      </c>
    </row>
    <row r="55" spans="1:15" ht="10.5" customHeight="1" x14ac:dyDescent="0.2">
      <c r="A55" s="372"/>
      <c r="B55" s="435"/>
      <c r="C55" s="975" t="s">
        <v>58</v>
      </c>
      <c r="D55" s="971"/>
      <c r="E55" s="972">
        <v>15769</v>
      </c>
      <c r="F55" s="972">
        <v>15901</v>
      </c>
      <c r="G55" s="972">
        <v>15907</v>
      </c>
      <c r="H55" s="972">
        <v>15570</v>
      </c>
      <c r="I55" s="972">
        <v>14756</v>
      </c>
      <c r="J55" s="972">
        <v>14830</v>
      </c>
      <c r="K55" s="972">
        <v>15086</v>
      </c>
      <c r="L55" s="972">
        <v>15450</v>
      </c>
      <c r="M55" s="972">
        <v>14715</v>
      </c>
      <c r="N55" s="490"/>
      <c r="O55" s="372">
        <v>35533</v>
      </c>
    </row>
    <row r="56" spans="1:15" ht="10.5" customHeight="1" x14ac:dyDescent="0.2">
      <c r="A56" s="372"/>
      <c r="B56" s="435"/>
      <c r="C56" s="975" t="s">
        <v>65</v>
      </c>
      <c r="D56" s="971"/>
      <c r="E56" s="972">
        <v>2578</v>
      </c>
      <c r="F56" s="972">
        <v>2530</v>
      </c>
      <c r="G56" s="972">
        <v>2549</v>
      </c>
      <c r="H56" s="972">
        <v>2503</v>
      </c>
      <c r="I56" s="972">
        <v>2405</v>
      </c>
      <c r="J56" s="972">
        <v>2364</v>
      </c>
      <c r="K56" s="972">
        <v>2621</v>
      </c>
      <c r="L56" s="972">
        <v>2717</v>
      </c>
      <c r="M56" s="972">
        <v>2505</v>
      </c>
      <c r="N56" s="490"/>
      <c r="O56" s="372">
        <v>6979</v>
      </c>
    </row>
    <row r="57" spans="1:15" ht="10.5" customHeight="1" x14ac:dyDescent="0.2">
      <c r="A57" s="372"/>
      <c r="B57" s="435"/>
      <c r="C57" s="975" t="s">
        <v>67</v>
      </c>
      <c r="D57" s="971"/>
      <c r="E57" s="972">
        <v>2948</v>
      </c>
      <c r="F57" s="972">
        <v>2968</v>
      </c>
      <c r="G57" s="972">
        <v>2928</v>
      </c>
      <c r="H57" s="972">
        <v>2782</v>
      </c>
      <c r="I57" s="972">
        <v>2611</v>
      </c>
      <c r="J57" s="972">
        <v>2659</v>
      </c>
      <c r="K57" s="972">
        <v>2621</v>
      </c>
      <c r="L57" s="972">
        <v>2766</v>
      </c>
      <c r="M57" s="972">
        <v>2602</v>
      </c>
      <c r="N57" s="490"/>
      <c r="O57" s="372">
        <v>5622</v>
      </c>
    </row>
    <row r="58" spans="1:15" ht="10.5" customHeight="1" x14ac:dyDescent="0.2">
      <c r="A58" s="372"/>
      <c r="B58" s="435"/>
      <c r="C58" s="975" t="s">
        <v>77</v>
      </c>
      <c r="D58" s="971"/>
      <c r="E58" s="972">
        <v>5990</v>
      </c>
      <c r="F58" s="972">
        <v>5807</v>
      </c>
      <c r="G58" s="972">
        <v>5634</v>
      </c>
      <c r="H58" s="972">
        <v>5390</v>
      </c>
      <c r="I58" s="972">
        <v>5047</v>
      </c>
      <c r="J58" s="972">
        <v>4946</v>
      </c>
      <c r="K58" s="972">
        <v>4900</v>
      </c>
      <c r="L58" s="972">
        <v>5191</v>
      </c>
      <c r="M58" s="972">
        <v>4740</v>
      </c>
      <c r="N58" s="490"/>
      <c r="O58" s="372">
        <v>12225</v>
      </c>
    </row>
    <row r="59" spans="1:15" ht="10.5" customHeight="1" x14ac:dyDescent="0.2">
      <c r="A59" s="372"/>
      <c r="B59" s="435"/>
      <c r="C59" s="975" t="s">
        <v>130</v>
      </c>
      <c r="D59" s="971"/>
      <c r="E59" s="972">
        <v>7055</v>
      </c>
      <c r="F59" s="972">
        <v>6982</v>
      </c>
      <c r="G59" s="972">
        <v>7307</v>
      </c>
      <c r="H59" s="972">
        <v>7431</v>
      </c>
      <c r="I59" s="972">
        <v>7148</v>
      </c>
      <c r="J59" s="972">
        <v>6983</v>
      </c>
      <c r="K59" s="972">
        <v>6603</v>
      </c>
      <c r="L59" s="972">
        <v>6631</v>
      </c>
      <c r="M59" s="972">
        <v>6342</v>
      </c>
      <c r="N59" s="490"/>
      <c r="O59" s="372">
        <v>8291</v>
      </c>
    </row>
    <row r="60" spans="1:15" ht="10.5" customHeight="1" x14ac:dyDescent="0.2">
      <c r="A60" s="372"/>
      <c r="B60" s="435"/>
      <c r="C60" s="975" t="s">
        <v>131</v>
      </c>
      <c r="D60" s="971"/>
      <c r="E60" s="972">
        <v>5859</v>
      </c>
      <c r="F60" s="972">
        <v>5998</v>
      </c>
      <c r="G60" s="972">
        <v>5757</v>
      </c>
      <c r="H60" s="972">
        <v>5587</v>
      </c>
      <c r="I60" s="972">
        <v>5339</v>
      </c>
      <c r="J60" s="972">
        <v>5337</v>
      </c>
      <c r="K60" s="972">
        <v>5315</v>
      </c>
      <c r="L60" s="972">
        <v>5288</v>
      </c>
      <c r="M60" s="972">
        <v>5330</v>
      </c>
      <c r="N60" s="490"/>
      <c r="O60" s="372">
        <v>12043</v>
      </c>
    </row>
    <row r="61" spans="1:15" s="410" customFormat="1" ht="11.25" customHeight="1" x14ac:dyDescent="0.2">
      <c r="A61" s="406"/>
      <c r="B61" s="698"/>
      <c r="C61" s="1197" t="s">
        <v>146</v>
      </c>
      <c r="D61" s="1197"/>
      <c r="E61" s="408"/>
      <c r="F61" s="408"/>
      <c r="G61" s="408"/>
      <c r="H61" s="408"/>
      <c r="I61" s="408"/>
      <c r="J61" s="408"/>
      <c r="K61" s="408"/>
      <c r="L61" s="408"/>
      <c r="M61" s="408"/>
      <c r="N61" s="718"/>
      <c r="O61" s="406"/>
    </row>
    <row r="62" spans="1:15" s="386" customFormat="1" x14ac:dyDescent="0.2">
      <c r="A62" s="384"/>
      <c r="B62" s="1208"/>
      <c r="C62" s="1704" t="s">
        <v>147</v>
      </c>
      <c r="D62" s="1704"/>
      <c r="E62" s="1251">
        <v>491.93101811884799</v>
      </c>
      <c r="F62" s="1251">
        <v>487.35218324572202</v>
      </c>
      <c r="G62" s="1251">
        <v>480.71577628413502</v>
      </c>
      <c r="H62" s="1251">
        <v>481.32600928518298</v>
      </c>
      <c r="I62" s="1251">
        <v>490.505833584024</v>
      </c>
      <c r="J62" s="1251">
        <v>486.66611817506202</v>
      </c>
      <c r="K62" s="1251">
        <v>492.40622452202803</v>
      </c>
      <c r="L62" s="1251">
        <v>488.66444497623598</v>
      </c>
      <c r="M62" s="1251">
        <v>491.47</v>
      </c>
      <c r="N62" s="588"/>
      <c r="O62" s="384">
        <v>491.25</v>
      </c>
    </row>
    <row r="63" spans="1:15" s="386" customFormat="1" ht="17.25" customHeight="1" x14ac:dyDescent="0.2">
      <c r="A63" s="384"/>
      <c r="B63" s="1208"/>
      <c r="C63" s="1705" t="s">
        <v>684</v>
      </c>
      <c r="D63" s="1705"/>
      <c r="E63" s="1705"/>
      <c r="F63" s="1705"/>
      <c r="G63" s="1705"/>
      <c r="H63" s="1705"/>
      <c r="I63" s="1705"/>
      <c r="J63" s="1705"/>
      <c r="K63" s="1705"/>
      <c r="L63" s="1705"/>
      <c r="M63" s="1705"/>
      <c r="N63" s="588"/>
      <c r="O63" s="384"/>
    </row>
    <row r="64" spans="1:15" ht="5.25" customHeight="1" thickBot="1" x14ac:dyDescent="0.25">
      <c r="A64" s="372"/>
      <c r="B64" s="435"/>
      <c r="C64" s="330"/>
      <c r="D64" s="330"/>
      <c r="E64" s="330"/>
      <c r="F64" s="330"/>
      <c r="G64" s="330"/>
      <c r="H64" s="330"/>
      <c r="I64" s="330"/>
      <c r="J64" s="330"/>
      <c r="K64" s="330"/>
      <c r="L64" s="330"/>
      <c r="M64" s="330"/>
      <c r="N64" s="490"/>
      <c r="O64" s="372"/>
    </row>
    <row r="65" spans="1:15" ht="13.5" thickBot="1" x14ac:dyDescent="0.25">
      <c r="A65" s="372"/>
      <c r="B65" s="435"/>
      <c r="C65" s="1687" t="s">
        <v>22</v>
      </c>
      <c r="D65" s="1688"/>
      <c r="E65" s="1688"/>
      <c r="F65" s="1688"/>
      <c r="G65" s="1688"/>
      <c r="H65" s="1688"/>
      <c r="I65" s="1688"/>
      <c r="J65" s="1688"/>
      <c r="K65" s="1688"/>
      <c r="L65" s="1688"/>
      <c r="M65" s="1689"/>
      <c r="N65" s="490"/>
      <c r="O65" s="372"/>
    </row>
    <row r="66" spans="1:15" ht="8.25" customHeight="1" x14ac:dyDescent="0.2">
      <c r="A66" s="372"/>
      <c r="B66" s="435"/>
      <c r="C66" s="1256" t="s">
        <v>78</v>
      </c>
      <c r="D66" s="398"/>
      <c r="E66" s="413"/>
      <c r="F66" s="413"/>
      <c r="G66" s="413"/>
      <c r="H66" s="413"/>
      <c r="I66" s="413"/>
      <c r="J66" s="413"/>
      <c r="K66" s="413"/>
      <c r="L66" s="413"/>
      <c r="M66" s="413"/>
      <c r="N66" s="490"/>
      <c r="O66" s="372"/>
    </row>
    <row r="67" spans="1:15" x14ac:dyDescent="0.2">
      <c r="A67" s="372"/>
      <c r="B67" s="435"/>
      <c r="C67" s="1696" t="s">
        <v>143</v>
      </c>
      <c r="D67" s="1696"/>
      <c r="E67" s="408">
        <f t="shared" ref="E67:M67" si="0">+E68+E69</f>
        <v>154389</v>
      </c>
      <c r="F67" s="408">
        <f t="shared" si="0"/>
        <v>149614</v>
      </c>
      <c r="G67" s="408">
        <f t="shared" si="0"/>
        <v>139452</v>
      </c>
      <c r="H67" s="408">
        <f t="shared" si="0"/>
        <v>139120</v>
      </c>
      <c r="I67" s="408">
        <f t="shared" si="0"/>
        <v>126544</v>
      </c>
      <c r="J67" s="408">
        <f t="shared" si="0"/>
        <v>138176</v>
      </c>
      <c r="K67" s="408">
        <f t="shared" si="0"/>
        <v>139412</v>
      </c>
      <c r="L67" s="408">
        <f t="shared" si="0"/>
        <v>132366</v>
      </c>
      <c r="M67" s="408">
        <f t="shared" si="0"/>
        <v>149891</v>
      </c>
      <c r="N67" s="490"/>
      <c r="O67" s="372"/>
    </row>
    <row r="68" spans="1:15" ht="12" customHeight="1" x14ac:dyDescent="0.2">
      <c r="A68" s="372"/>
      <c r="B68" s="435"/>
      <c r="C68" s="975" t="s">
        <v>72</v>
      </c>
      <c r="D68" s="974"/>
      <c r="E68" s="972">
        <v>60375</v>
      </c>
      <c r="F68" s="972">
        <v>59311</v>
      </c>
      <c r="G68" s="972">
        <v>55518</v>
      </c>
      <c r="H68" s="972">
        <v>55453</v>
      </c>
      <c r="I68" s="972">
        <v>50216</v>
      </c>
      <c r="J68" s="972">
        <v>55283</v>
      </c>
      <c r="K68" s="972">
        <v>56617</v>
      </c>
      <c r="L68" s="972">
        <v>54134</v>
      </c>
      <c r="M68" s="972">
        <v>60411</v>
      </c>
      <c r="N68" s="490"/>
      <c r="O68" s="372"/>
    </row>
    <row r="69" spans="1:15" ht="12" customHeight="1" x14ac:dyDescent="0.2">
      <c r="A69" s="372"/>
      <c r="B69" s="435"/>
      <c r="C69" s="975" t="s">
        <v>71</v>
      </c>
      <c r="D69" s="974"/>
      <c r="E69" s="972">
        <v>94014</v>
      </c>
      <c r="F69" s="972">
        <v>90303</v>
      </c>
      <c r="G69" s="972">
        <v>83934</v>
      </c>
      <c r="H69" s="972">
        <v>83667</v>
      </c>
      <c r="I69" s="972">
        <v>76328</v>
      </c>
      <c r="J69" s="972">
        <v>82893</v>
      </c>
      <c r="K69" s="972">
        <v>82795</v>
      </c>
      <c r="L69" s="972">
        <v>78232</v>
      </c>
      <c r="M69" s="972">
        <v>89480</v>
      </c>
      <c r="N69" s="490"/>
      <c r="O69" s="372">
        <v>58328</v>
      </c>
    </row>
    <row r="70" spans="1:15" s="410" customFormat="1" ht="9" customHeight="1" x14ac:dyDescent="0.2">
      <c r="A70" s="406"/>
      <c r="B70" s="698"/>
      <c r="C70" s="1691" t="s">
        <v>683</v>
      </c>
      <c r="D70" s="1691"/>
      <c r="E70" s="1691"/>
      <c r="F70" s="1691"/>
      <c r="G70" s="1691"/>
      <c r="H70" s="1691"/>
      <c r="I70" s="1691"/>
      <c r="J70" s="1691"/>
      <c r="K70" s="1691"/>
      <c r="L70" s="1691"/>
      <c r="M70" s="1691"/>
      <c r="N70" s="490"/>
      <c r="O70" s="406"/>
    </row>
    <row r="71" spans="1:15" ht="9" customHeight="1" x14ac:dyDescent="0.2">
      <c r="A71" s="372"/>
      <c r="B71" s="435"/>
      <c r="C71" s="1684" t="s">
        <v>489</v>
      </c>
      <c r="D71" s="1684"/>
      <c r="E71" s="1684"/>
      <c r="F71" s="1684"/>
      <c r="G71" s="1684"/>
      <c r="H71" s="1684"/>
      <c r="I71" s="1684"/>
      <c r="J71" s="1684"/>
      <c r="K71" s="1684"/>
      <c r="L71" s="1684"/>
      <c r="M71" s="1684"/>
      <c r="N71" s="1205"/>
      <c r="O71" s="372"/>
    </row>
    <row r="72" spans="1:15" ht="9" customHeight="1" x14ac:dyDescent="0.2">
      <c r="A72" s="372"/>
      <c r="B72" s="435"/>
      <c r="C72" s="977" t="s">
        <v>490</v>
      </c>
      <c r="D72" s="977"/>
      <c r="E72" s="977"/>
      <c r="F72" s="977"/>
      <c r="G72" s="977"/>
      <c r="H72" s="977"/>
      <c r="I72" s="977"/>
      <c r="J72" s="1206"/>
      <c r="K72" s="1684"/>
      <c r="L72" s="1684"/>
      <c r="M72" s="1684"/>
      <c r="N72" s="1684"/>
      <c r="O72" s="372"/>
    </row>
    <row r="73" spans="1:15" ht="10.5" customHeight="1" x14ac:dyDescent="0.2">
      <c r="A73" s="372"/>
      <c r="B73" s="435"/>
      <c r="C73" s="979" t="s">
        <v>419</v>
      </c>
      <c r="D73" s="89"/>
      <c r="E73" s="89"/>
      <c r="F73" s="89"/>
      <c r="G73" s="722" t="s">
        <v>134</v>
      </c>
      <c r="H73" s="89"/>
      <c r="I73" s="89"/>
      <c r="J73" s="89"/>
      <c r="K73" s="89"/>
      <c r="L73" s="89"/>
      <c r="M73" s="89"/>
      <c r="N73" s="490"/>
      <c r="O73" s="372"/>
    </row>
    <row r="74" spans="1:15" x14ac:dyDescent="0.2">
      <c r="A74" s="372"/>
      <c r="B74" s="1209">
        <v>20</v>
      </c>
      <c r="C74" s="1703">
        <v>43405</v>
      </c>
      <c r="D74" s="1679"/>
      <c r="E74" s="1207"/>
      <c r="F74" s="1207"/>
      <c r="G74" s="379"/>
      <c r="H74" s="379"/>
      <c r="I74" s="379"/>
      <c r="J74" s="379"/>
      <c r="K74" s="1686"/>
      <c r="L74" s="1686"/>
      <c r="M74" s="1686"/>
      <c r="O74" s="379"/>
    </row>
  </sheetData>
  <mergeCells count="23">
    <mergeCell ref="C39:D39"/>
    <mergeCell ref="C70:H70"/>
    <mergeCell ref="C40:D40"/>
    <mergeCell ref="C62:D62"/>
    <mergeCell ref="C63:M63"/>
    <mergeCell ref="C65:M65"/>
    <mergeCell ref="C67:D67"/>
    <mergeCell ref="K1:M1"/>
    <mergeCell ref="C74:D74"/>
    <mergeCell ref="C4:M4"/>
    <mergeCell ref="C8:D8"/>
    <mergeCell ref="C35:D35"/>
    <mergeCell ref="C31:M31"/>
    <mergeCell ref="C33:D33"/>
    <mergeCell ref="E6:M6"/>
    <mergeCell ref="C9:D9"/>
    <mergeCell ref="I70:M70"/>
    <mergeCell ref="C71:M71"/>
    <mergeCell ref="K72:N72"/>
    <mergeCell ref="K74:M74"/>
    <mergeCell ref="C36:D36"/>
    <mergeCell ref="C37:D37"/>
    <mergeCell ref="C38:D38"/>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pageSetUpPr fitToPage="1"/>
  </sheetPr>
  <dimension ref="A1:S73"/>
  <sheetViews>
    <sheetView zoomScaleNormal="100" workbookViewId="0"/>
  </sheetViews>
  <sheetFormatPr defaultRowHeight="12.75" x14ac:dyDescent="0.2"/>
  <cols>
    <col min="1" max="1" width="0.85546875" style="377" customWidth="1"/>
    <col min="2" max="2" width="2.5703125" style="377" customWidth="1"/>
    <col min="3" max="3" width="0.7109375" style="377" customWidth="1"/>
    <col min="4" max="4" width="31.7109375" style="377" customWidth="1"/>
    <col min="5" max="7" width="5" style="626" customWidth="1"/>
    <col min="8" max="8" width="5" style="542" customWidth="1"/>
    <col min="9" max="11" width="4.7109375" style="542" customWidth="1"/>
    <col min="12" max="13" width="4.7109375" style="626" customWidth="1"/>
    <col min="14" max="15" width="4.7109375" style="542" customWidth="1"/>
    <col min="16" max="16" width="4.7109375" style="626" customWidth="1"/>
    <col min="17" max="17" width="5.28515625" style="626" customWidth="1"/>
    <col min="18" max="18" width="2.42578125" style="653" customWidth="1"/>
    <col min="19" max="19" width="0.85546875" style="377" customWidth="1"/>
    <col min="20" max="16384" width="9.140625" style="377"/>
  </cols>
  <sheetData>
    <row r="1" spans="1:19" ht="13.5" customHeight="1" x14ac:dyDescent="0.2">
      <c r="A1" s="372"/>
      <c r="B1" s="1195"/>
      <c r="C1" s="1195"/>
      <c r="D1" s="1706" t="s">
        <v>315</v>
      </c>
      <c r="E1" s="1706"/>
      <c r="F1" s="1706"/>
      <c r="G1" s="1706"/>
      <c r="H1" s="1706"/>
      <c r="I1" s="1706"/>
      <c r="J1" s="1706"/>
      <c r="K1" s="1706"/>
      <c r="L1" s="562"/>
      <c r="M1" s="562"/>
      <c r="N1" s="562"/>
      <c r="O1" s="562"/>
      <c r="P1" s="562"/>
      <c r="Q1" s="562"/>
      <c r="R1" s="1227"/>
      <c r="S1" s="372"/>
    </row>
    <row r="2" spans="1:19" ht="6" customHeight="1" x14ac:dyDescent="0.2">
      <c r="A2" s="372"/>
      <c r="B2" s="1196"/>
      <c r="C2" s="961"/>
      <c r="D2" s="961"/>
      <c r="E2" s="591"/>
      <c r="F2" s="591"/>
      <c r="G2" s="591"/>
      <c r="H2" s="592"/>
      <c r="I2" s="592"/>
      <c r="J2" s="592"/>
      <c r="K2" s="592"/>
      <c r="L2" s="591"/>
      <c r="M2" s="591"/>
      <c r="N2" s="592"/>
      <c r="O2" s="592"/>
      <c r="P2" s="591"/>
      <c r="Q2" s="591" t="s">
        <v>316</v>
      </c>
      <c r="R2" s="1228"/>
      <c r="S2" s="382"/>
    </row>
    <row r="3" spans="1:19" ht="13.5" customHeight="1" thickBot="1" x14ac:dyDescent="0.25">
      <c r="A3" s="372"/>
      <c r="B3" s="382"/>
      <c r="C3" s="382"/>
      <c r="D3" s="382"/>
      <c r="E3" s="593"/>
      <c r="F3" s="593"/>
      <c r="G3" s="593"/>
      <c r="H3" s="548"/>
      <c r="I3" s="548"/>
      <c r="J3" s="548"/>
      <c r="K3" s="548"/>
      <c r="L3" s="593"/>
      <c r="M3" s="593"/>
      <c r="N3" s="548"/>
      <c r="O3" s="548"/>
      <c r="P3" s="1709" t="s">
        <v>73</v>
      </c>
      <c r="Q3" s="1709"/>
      <c r="R3" s="1216"/>
      <c r="S3" s="382"/>
    </row>
    <row r="4" spans="1:19" ht="13.5" customHeight="1" thickBot="1" x14ac:dyDescent="0.25">
      <c r="A4" s="372"/>
      <c r="B4" s="382"/>
      <c r="C4" s="576" t="s">
        <v>376</v>
      </c>
      <c r="D4" s="594"/>
      <c r="E4" s="595"/>
      <c r="F4" s="595"/>
      <c r="G4" s="595"/>
      <c r="H4" s="595"/>
      <c r="I4" s="595"/>
      <c r="J4" s="595"/>
      <c r="K4" s="595"/>
      <c r="L4" s="595"/>
      <c r="M4" s="595"/>
      <c r="N4" s="595"/>
      <c r="O4" s="595"/>
      <c r="P4" s="595"/>
      <c r="Q4" s="596"/>
      <c r="R4" s="1217"/>
      <c r="S4" s="86"/>
    </row>
    <row r="5" spans="1:19" s="399" customFormat="1" ht="4.5" customHeight="1" x14ac:dyDescent="0.2">
      <c r="A5" s="372"/>
      <c r="B5" s="382"/>
      <c r="C5" s="597"/>
      <c r="D5" s="597"/>
      <c r="E5" s="598"/>
      <c r="F5" s="598"/>
      <c r="G5" s="598"/>
      <c r="H5" s="598"/>
      <c r="I5" s="598"/>
      <c r="J5" s="598"/>
      <c r="K5" s="598"/>
      <c r="L5" s="598"/>
      <c r="M5" s="598"/>
      <c r="N5" s="598"/>
      <c r="O5" s="598"/>
      <c r="P5" s="598"/>
      <c r="Q5" s="598"/>
      <c r="R5" s="1217"/>
      <c r="S5" s="86"/>
    </row>
    <row r="6" spans="1:19" s="399" customFormat="1" ht="13.5" customHeight="1" x14ac:dyDescent="0.2">
      <c r="A6" s="372"/>
      <c r="B6" s="382"/>
      <c r="C6" s="597"/>
      <c r="D6" s="597"/>
      <c r="E6" s="1655">
        <v>2017</v>
      </c>
      <c r="F6" s="1655"/>
      <c r="G6" s="1655"/>
      <c r="H6" s="1644">
        <v>2018</v>
      </c>
      <c r="I6" s="1644"/>
      <c r="J6" s="1644"/>
      <c r="K6" s="1644"/>
      <c r="L6" s="1644"/>
      <c r="M6" s="1644"/>
      <c r="N6" s="1644"/>
      <c r="O6" s="1644"/>
      <c r="P6" s="1644"/>
      <c r="Q6" s="1644"/>
      <c r="R6" s="1217"/>
      <c r="S6" s="86"/>
    </row>
    <row r="7" spans="1:19" s="399" customFormat="1" ht="13.5" customHeight="1" x14ac:dyDescent="0.2">
      <c r="A7" s="372"/>
      <c r="B7" s="382"/>
      <c r="C7" s="597"/>
      <c r="D7" s="597"/>
      <c r="E7" s="711" t="s">
        <v>96</v>
      </c>
      <c r="F7" s="711" t="s">
        <v>95</v>
      </c>
      <c r="G7" s="711" t="s">
        <v>94</v>
      </c>
      <c r="H7" s="711" t="s">
        <v>93</v>
      </c>
      <c r="I7" s="711" t="s">
        <v>104</v>
      </c>
      <c r="J7" s="711" t="s">
        <v>103</v>
      </c>
      <c r="K7" s="711" t="s">
        <v>102</v>
      </c>
      <c r="L7" s="711" t="s">
        <v>101</v>
      </c>
      <c r="M7" s="711" t="s">
        <v>100</v>
      </c>
      <c r="N7" s="711" t="s">
        <v>99</v>
      </c>
      <c r="O7" s="711" t="s">
        <v>98</v>
      </c>
      <c r="P7" s="711" t="s">
        <v>97</v>
      </c>
      <c r="Q7" s="711" t="s">
        <v>96</v>
      </c>
      <c r="R7" s="1217"/>
      <c r="S7" s="390"/>
    </row>
    <row r="8" spans="1:19" s="399" customFormat="1" ht="3.75" customHeight="1" x14ac:dyDescent="0.2">
      <c r="A8" s="372"/>
      <c r="B8" s="382"/>
      <c r="C8" s="597"/>
      <c r="D8" s="597"/>
      <c r="E8" s="390"/>
      <c r="F8" s="390"/>
      <c r="G8" s="390"/>
      <c r="H8" s="390"/>
      <c r="I8" s="390"/>
      <c r="J8" s="390"/>
      <c r="K8" s="390"/>
      <c r="L8" s="390"/>
      <c r="M8" s="390"/>
      <c r="N8" s="390"/>
      <c r="O8" s="390"/>
      <c r="P8" s="390"/>
      <c r="Q8" s="390"/>
      <c r="R8" s="1217"/>
      <c r="S8" s="390"/>
    </row>
    <row r="9" spans="1:19" s="600" customFormat="1" ht="15.75" customHeight="1" x14ac:dyDescent="0.2">
      <c r="A9" s="599"/>
      <c r="B9" s="1212"/>
      <c r="C9" s="959" t="s">
        <v>302</v>
      </c>
      <c r="D9" s="959"/>
      <c r="E9" s="327">
        <v>2.1442371299384853</v>
      </c>
      <c r="F9" s="327">
        <v>2.1193455235458787</v>
      </c>
      <c r="G9" s="327">
        <v>1.949925620510927</v>
      </c>
      <c r="H9" s="327">
        <v>1.9464013401549882</v>
      </c>
      <c r="I9" s="327">
        <v>1.9297763295939332</v>
      </c>
      <c r="J9" s="327">
        <v>2.0841936447332889</v>
      </c>
      <c r="K9" s="327">
        <v>2.1387122579223026</v>
      </c>
      <c r="L9" s="327">
        <v>2.3086459812842923</v>
      </c>
      <c r="M9" s="327">
        <v>2.4534375464895009</v>
      </c>
      <c r="N9" s="327">
        <v>2.5080390068016238</v>
      </c>
      <c r="O9" s="327">
        <v>2.529305906185686</v>
      </c>
      <c r="P9" s="327">
        <v>2.4490244573067179</v>
      </c>
      <c r="Q9" s="327">
        <v>2.4105367451018038</v>
      </c>
      <c r="R9" s="1218"/>
      <c r="S9" s="360"/>
    </row>
    <row r="10" spans="1:19" s="600" customFormat="1" ht="15.75" customHeight="1" x14ac:dyDescent="0.2">
      <c r="A10" s="599"/>
      <c r="B10" s="1212"/>
      <c r="C10" s="959" t="s">
        <v>303</v>
      </c>
      <c r="D10" s="211"/>
      <c r="E10" s="601"/>
      <c r="F10" s="601"/>
      <c r="G10" s="601"/>
      <c r="H10" s="601"/>
      <c r="I10" s="601"/>
      <c r="J10" s="601"/>
      <c r="K10" s="601"/>
      <c r="L10" s="601"/>
      <c r="M10" s="601"/>
      <c r="N10" s="601"/>
      <c r="O10" s="601"/>
      <c r="P10" s="601"/>
      <c r="Q10" s="601"/>
      <c r="R10" s="1219"/>
      <c r="S10" s="360"/>
    </row>
    <row r="11" spans="1:19" s="399" customFormat="1" ht="11.25" customHeight="1" x14ac:dyDescent="0.2">
      <c r="A11" s="372"/>
      <c r="B11" s="382"/>
      <c r="C11" s="382"/>
      <c r="D11" s="94" t="s">
        <v>455</v>
      </c>
      <c r="E11" s="602">
        <v>2.4716988498555552</v>
      </c>
      <c r="F11" s="602">
        <v>2.9808469144222216</v>
      </c>
      <c r="G11" s="602">
        <v>3.4856839264000001</v>
      </c>
      <c r="H11" s="602">
        <v>3.190313877744444</v>
      </c>
      <c r="I11" s="602">
        <v>2.8796533149000001</v>
      </c>
      <c r="J11" s="602">
        <v>2.0622934082888889</v>
      </c>
      <c r="K11" s="602">
        <v>1.1073788553222221</v>
      </c>
      <c r="L11" s="602">
        <v>0.42356370007777783</v>
      </c>
      <c r="M11" s="602">
        <v>2.0497592811111076E-2</v>
      </c>
      <c r="N11" s="602">
        <v>0.2941738063444444</v>
      </c>
      <c r="O11" s="602">
        <v>0.97528501413333346</v>
      </c>
      <c r="P11" s="602">
        <v>0.40525687625555579</v>
      </c>
      <c r="Q11" s="602">
        <v>-0.24732553265555532</v>
      </c>
      <c r="R11" s="1220"/>
      <c r="S11" s="86"/>
    </row>
    <row r="12" spans="1:19" s="399" customFormat="1" ht="12.75" customHeight="1" x14ac:dyDescent="0.2">
      <c r="A12" s="372"/>
      <c r="B12" s="382"/>
      <c r="C12" s="382"/>
      <c r="D12" s="94" t="s">
        <v>454</v>
      </c>
      <c r="E12" s="602">
        <v>-18.427745312599999</v>
      </c>
      <c r="F12" s="602">
        <v>-18.85302654523333</v>
      </c>
      <c r="G12" s="602">
        <v>-19.784427852499999</v>
      </c>
      <c r="H12" s="602">
        <v>-18.246722643200002</v>
      </c>
      <c r="I12" s="602">
        <v>-16.841823831383333</v>
      </c>
      <c r="J12" s="602">
        <v>-14.452618963266668</v>
      </c>
      <c r="K12" s="602">
        <v>-12.2906925549</v>
      </c>
      <c r="L12" s="602">
        <v>-10.78695074975</v>
      </c>
      <c r="M12" s="602">
        <v>-9.0017292817833336</v>
      </c>
      <c r="N12" s="602">
        <v>-9.3814449635999999</v>
      </c>
      <c r="O12" s="602">
        <v>-9.9027200921666676</v>
      </c>
      <c r="P12" s="602">
        <v>-11.639681422466667</v>
      </c>
      <c r="Q12" s="602">
        <v>-11.231826852533333</v>
      </c>
      <c r="R12" s="1220"/>
      <c r="S12" s="86"/>
    </row>
    <row r="13" spans="1:19" s="399" customFormat="1" ht="12" customHeight="1" x14ac:dyDescent="0.2">
      <c r="A13" s="372"/>
      <c r="B13" s="382"/>
      <c r="C13" s="382"/>
      <c r="D13" s="94" t="s">
        <v>453</v>
      </c>
      <c r="E13" s="602">
        <v>3.441239976111111</v>
      </c>
      <c r="F13" s="602">
        <v>3.9087202006444439</v>
      </c>
      <c r="G13" s="602">
        <v>4.1722132470111104</v>
      </c>
      <c r="H13" s="602">
        <v>4.0486474766555549</v>
      </c>
      <c r="I13" s="602">
        <v>3.8001512413111107</v>
      </c>
      <c r="J13" s="602">
        <v>3.4789715122999993</v>
      </c>
      <c r="K13" s="602">
        <v>3.235756756955555</v>
      </c>
      <c r="L13" s="602">
        <v>3.6336049653111111</v>
      </c>
      <c r="M13" s="602">
        <v>3.5274947013000002</v>
      </c>
      <c r="N13" s="602">
        <v>3.1553259735333334</v>
      </c>
      <c r="O13" s="602">
        <v>2.4816087507444444</v>
      </c>
      <c r="P13" s="602">
        <v>2.8289898121222223</v>
      </c>
      <c r="Q13" s="602">
        <v>3.7796228463555557</v>
      </c>
      <c r="R13" s="1220"/>
      <c r="S13" s="86"/>
    </row>
    <row r="14" spans="1:19" s="399" customFormat="1" ht="12" customHeight="1" x14ac:dyDescent="0.2">
      <c r="A14" s="372"/>
      <c r="B14" s="382"/>
      <c r="C14" s="382"/>
      <c r="D14" s="94" t="s">
        <v>149</v>
      </c>
      <c r="E14" s="602">
        <v>14.651094557444445</v>
      </c>
      <c r="F14" s="602">
        <v>15.688978155333336</v>
      </c>
      <c r="G14" s="602">
        <v>14.830019561888889</v>
      </c>
      <c r="H14" s="602">
        <v>15.309590527666666</v>
      </c>
      <c r="I14" s="602">
        <v>14.265956076333332</v>
      </c>
      <c r="J14" s="602">
        <v>13.195629566222221</v>
      </c>
      <c r="K14" s="602">
        <v>11.663685116555556</v>
      </c>
      <c r="L14" s="602">
        <v>11.805686045222224</v>
      </c>
      <c r="M14" s="602">
        <v>14.357359576777776</v>
      </c>
      <c r="N14" s="602">
        <v>16.949682929333335</v>
      </c>
      <c r="O14" s="602">
        <v>17.229509420444444</v>
      </c>
      <c r="P14" s="602">
        <v>16.493074005222223</v>
      </c>
      <c r="Q14" s="602">
        <v>13.266220606555557</v>
      </c>
      <c r="R14" s="1220"/>
      <c r="S14" s="86"/>
    </row>
    <row r="15" spans="1:19" s="399" customFormat="1" ht="10.5" customHeight="1" x14ac:dyDescent="0.2">
      <c r="A15" s="372"/>
      <c r="B15" s="382"/>
      <c r="C15" s="382"/>
      <c r="D15" s="169"/>
      <c r="E15" s="603"/>
      <c r="F15" s="603"/>
      <c r="G15" s="603"/>
      <c r="H15" s="603"/>
      <c r="I15" s="603"/>
      <c r="J15" s="603"/>
      <c r="K15" s="603"/>
      <c r="L15" s="603"/>
      <c r="M15" s="603"/>
      <c r="N15" s="603"/>
      <c r="O15" s="603"/>
      <c r="P15" s="603"/>
      <c r="Q15" s="603"/>
      <c r="R15" s="1220"/>
      <c r="S15" s="86"/>
    </row>
    <row r="16" spans="1:19" s="399" customFormat="1" ht="10.5" customHeight="1" x14ac:dyDescent="0.2">
      <c r="A16" s="372"/>
      <c r="B16" s="382"/>
      <c r="C16" s="382"/>
      <c r="D16" s="169"/>
      <c r="E16" s="603"/>
      <c r="F16" s="603"/>
      <c r="G16" s="603"/>
      <c r="H16" s="603"/>
      <c r="I16" s="603"/>
      <c r="J16" s="603"/>
      <c r="K16" s="603"/>
      <c r="L16" s="603"/>
      <c r="M16" s="603"/>
      <c r="N16" s="603"/>
      <c r="O16" s="603"/>
      <c r="P16" s="603"/>
      <c r="Q16" s="603"/>
      <c r="R16" s="1220"/>
      <c r="S16" s="86"/>
    </row>
    <row r="17" spans="1:19" s="399" customFormat="1" ht="10.5" customHeight="1" x14ac:dyDescent="0.2">
      <c r="A17" s="372"/>
      <c r="B17" s="382"/>
      <c r="C17" s="382"/>
      <c r="D17" s="169"/>
      <c r="E17" s="603"/>
      <c r="F17" s="603"/>
      <c r="G17" s="603"/>
      <c r="H17" s="603"/>
      <c r="I17" s="603"/>
      <c r="J17" s="603"/>
      <c r="K17" s="603"/>
      <c r="L17" s="603"/>
      <c r="M17" s="603"/>
      <c r="N17" s="603"/>
      <c r="O17" s="603"/>
      <c r="P17" s="603"/>
      <c r="Q17" s="603"/>
      <c r="R17" s="1220"/>
      <c r="S17" s="86"/>
    </row>
    <row r="18" spans="1:19" s="399" customFormat="1" ht="10.5" customHeight="1" x14ac:dyDescent="0.2">
      <c r="A18" s="372"/>
      <c r="B18" s="382"/>
      <c r="C18" s="382"/>
      <c r="D18" s="169"/>
      <c r="E18" s="603"/>
      <c r="F18" s="603"/>
      <c r="G18" s="603"/>
      <c r="H18" s="603"/>
      <c r="I18" s="603"/>
      <c r="J18" s="603"/>
      <c r="K18" s="603"/>
      <c r="L18" s="603"/>
      <c r="M18" s="603"/>
      <c r="N18" s="603"/>
      <c r="O18" s="603"/>
      <c r="P18" s="603"/>
      <c r="Q18" s="603"/>
      <c r="R18" s="1220"/>
      <c r="S18" s="86"/>
    </row>
    <row r="19" spans="1:19" s="399" customFormat="1" ht="10.5" customHeight="1" x14ac:dyDescent="0.2">
      <c r="A19" s="372"/>
      <c r="B19" s="382"/>
      <c r="C19" s="382"/>
      <c r="D19" s="169"/>
      <c r="E19" s="603"/>
      <c r="F19" s="603"/>
      <c r="G19" s="603"/>
      <c r="H19" s="603"/>
      <c r="I19" s="603"/>
      <c r="J19" s="603"/>
      <c r="K19" s="603"/>
      <c r="L19" s="603"/>
      <c r="M19" s="603"/>
      <c r="N19" s="603"/>
      <c r="O19" s="603"/>
      <c r="P19" s="603"/>
      <c r="Q19" s="603"/>
      <c r="R19" s="1220"/>
      <c r="S19" s="86"/>
    </row>
    <row r="20" spans="1:19" s="399" customFormat="1" ht="10.5" customHeight="1" x14ac:dyDescent="0.2">
      <c r="A20" s="372"/>
      <c r="B20" s="382"/>
      <c r="C20" s="382"/>
      <c r="D20" s="169"/>
      <c r="E20" s="603"/>
      <c r="F20" s="603"/>
      <c r="G20" s="603"/>
      <c r="H20" s="603"/>
      <c r="I20" s="603"/>
      <c r="J20" s="603"/>
      <c r="K20" s="603"/>
      <c r="L20" s="603"/>
      <c r="M20" s="603"/>
      <c r="N20" s="603"/>
      <c r="O20" s="603"/>
      <c r="P20" s="603"/>
      <c r="Q20" s="603"/>
      <c r="R20" s="1220"/>
      <c r="S20" s="86"/>
    </row>
    <row r="21" spans="1:19" s="399" customFormat="1" ht="10.5" customHeight="1" x14ac:dyDescent="0.2">
      <c r="A21" s="372"/>
      <c r="B21" s="382"/>
      <c r="C21" s="382"/>
      <c r="D21" s="169"/>
      <c r="E21" s="603"/>
      <c r="F21" s="603"/>
      <c r="G21" s="603"/>
      <c r="H21" s="603"/>
      <c r="I21" s="603"/>
      <c r="J21" s="603"/>
      <c r="K21" s="603"/>
      <c r="L21" s="603"/>
      <c r="M21" s="603"/>
      <c r="N21" s="603"/>
      <c r="O21" s="603"/>
      <c r="P21" s="603"/>
      <c r="Q21" s="603"/>
      <c r="R21" s="1220"/>
      <c r="S21" s="86"/>
    </row>
    <row r="22" spans="1:19" s="399" customFormat="1" ht="10.5" customHeight="1" x14ac:dyDescent="0.2">
      <c r="A22" s="372"/>
      <c r="B22" s="382"/>
      <c r="C22" s="382"/>
      <c r="D22" s="169"/>
      <c r="E22" s="603"/>
      <c r="F22" s="603"/>
      <c r="G22" s="603"/>
      <c r="H22" s="603"/>
      <c r="I22" s="603"/>
      <c r="J22" s="603"/>
      <c r="K22" s="603"/>
      <c r="L22" s="603"/>
      <c r="M22" s="603"/>
      <c r="N22" s="603"/>
      <c r="O22" s="603"/>
      <c r="P22" s="603"/>
      <c r="Q22" s="603"/>
      <c r="R22" s="1220"/>
      <c r="S22" s="86"/>
    </row>
    <row r="23" spans="1:19" s="399" customFormat="1" ht="10.5" customHeight="1" x14ac:dyDescent="0.2">
      <c r="A23" s="372"/>
      <c r="B23" s="382"/>
      <c r="C23" s="382"/>
      <c r="D23" s="169"/>
      <c r="E23" s="603"/>
      <c r="F23" s="603"/>
      <c r="G23" s="603"/>
      <c r="H23" s="603"/>
      <c r="I23" s="603"/>
      <c r="J23" s="603"/>
      <c r="K23" s="603"/>
      <c r="L23" s="603"/>
      <c r="M23" s="603"/>
      <c r="N23" s="603"/>
      <c r="O23" s="603"/>
      <c r="P23" s="603"/>
      <c r="Q23" s="603"/>
      <c r="R23" s="1220"/>
      <c r="S23" s="86"/>
    </row>
    <row r="24" spans="1:19" s="399" customFormat="1" ht="10.5" customHeight="1" x14ac:dyDescent="0.2">
      <c r="A24" s="372"/>
      <c r="B24" s="382"/>
      <c r="C24" s="382"/>
      <c r="D24" s="169"/>
      <c r="E24" s="603"/>
      <c r="F24" s="603"/>
      <c r="G24" s="603"/>
      <c r="H24" s="603"/>
      <c r="I24" s="603"/>
      <c r="J24" s="603"/>
      <c r="K24" s="603"/>
      <c r="L24" s="603"/>
      <c r="M24" s="603"/>
      <c r="N24" s="603"/>
      <c r="O24" s="603"/>
      <c r="P24" s="603"/>
      <c r="Q24" s="603"/>
      <c r="R24" s="1220"/>
      <c r="S24" s="86"/>
    </row>
    <row r="25" spans="1:19" s="399" customFormat="1" ht="10.5" customHeight="1" x14ac:dyDescent="0.2">
      <c r="A25" s="372"/>
      <c r="B25" s="382"/>
      <c r="C25" s="382"/>
      <c r="D25" s="169"/>
      <c r="E25" s="603"/>
      <c r="F25" s="603"/>
      <c r="G25" s="603"/>
      <c r="H25" s="603"/>
      <c r="I25" s="603"/>
      <c r="J25" s="603"/>
      <c r="K25" s="603"/>
      <c r="L25" s="603"/>
      <c r="M25" s="603"/>
      <c r="N25" s="603"/>
      <c r="O25" s="603"/>
      <c r="P25" s="603"/>
      <c r="Q25" s="603"/>
      <c r="R25" s="1220"/>
      <c r="S25" s="86"/>
    </row>
    <row r="26" spans="1:19" s="399" customFormat="1" ht="10.5" customHeight="1" x14ac:dyDescent="0.2">
      <c r="A26" s="372"/>
      <c r="B26" s="382"/>
      <c r="C26" s="382"/>
      <c r="D26" s="169"/>
      <c r="E26" s="603"/>
      <c r="F26" s="603"/>
      <c r="G26" s="603"/>
      <c r="H26" s="603"/>
      <c r="I26" s="603"/>
      <c r="J26" s="603"/>
      <c r="K26" s="603"/>
      <c r="L26" s="603"/>
      <c r="M26" s="603"/>
      <c r="N26" s="603"/>
      <c r="O26" s="603"/>
      <c r="P26" s="603"/>
      <c r="Q26" s="603"/>
      <c r="R26" s="1220"/>
      <c r="S26" s="86"/>
    </row>
    <row r="27" spans="1:19" s="399" customFormat="1" ht="10.5" customHeight="1" x14ac:dyDescent="0.2">
      <c r="A27" s="372"/>
      <c r="B27" s="382"/>
      <c r="C27" s="382"/>
      <c r="D27" s="169"/>
      <c r="E27" s="603"/>
      <c r="F27" s="603"/>
      <c r="G27" s="603"/>
      <c r="H27" s="603"/>
      <c r="I27" s="603"/>
      <c r="J27" s="603"/>
      <c r="K27" s="603"/>
      <c r="L27" s="603"/>
      <c r="M27" s="603"/>
      <c r="N27" s="603"/>
      <c r="O27" s="603"/>
      <c r="P27" s="603"/>
      <c r="Q27" s="603"/>
      <c r="R27" s="1220"/>
      <c r="S27" s="86"/>
    </row>
    <row r="28" spans="1:19" s="399" customFormat="1" ht="6" customHeight="1" x14ac:dyDescent="0.2">
      <c r="A28" s="372"/>
      <c r="B28" s="382"/>
      <c r="C28" s="382"/>
      <c r="D28" s="169"/>
      <c r="E28" s="603"/>
      <c r="F28" s="603"/>
      <c r="G28" s="603"/>
      <c r="H28" s="603"/>
      <c r="I28" s="603"/>
      <c r="J28" s="603"/>
      <c r="K28" s="603"/>
      <c r="L28" s="603"/>
      <c r="M28" s="603"/>
      <c r="N28" s="603"/>
      <c r="O28" s="603"/>
      <c r="P28" s="603"/>
      <c r="Q28" s="603"/>
      <c r="R28" s="1220"/>
      <c r="S28" s="86"/>
    </row>
    <row r="29" spans="1:19" s="600" customFormat="1" ht="15.75" customHeight="1" x14ac:dyDescent="0.2">
      <c r="A29" s="599"/>
      <c r="B29" s="1212"/>
      <c r="C29" s="959" t="s">
        <v>301</v>
      </c>
      <c r="D29" s="211"/>
      <c r="E29" s="604"/>
      <c r="F29" s="605"/>
      <c r="G29" s="605"/>
      <c r="H29" s="605"/>
      <c r="I29" s="605"/>
      <c r="J29" s="605"/>
      <c r="K29" s="605"/>
      <c r="L29" s="605"/>
      <c r="M29" s="605"/>
      <c r="N29" s="605"/>
      <c r="O29" s="605"/>
      <c r="P29" s="605"/>
      <c r="Q29" s="605"/>
      <c r="R29" s="1221"/>
      <c r="S29" s="360"/>
    </row>
    <row r="30" spans="1:19" s="399" customFormat="1" ht="11.25" customHeight="1" x14ac:dyDescent="0.2">
      <c r="A30" s="372"/>
      <c r="B30" s="382"/>
      <c r="C30" s="960"/>
      <c r="D30" s="94" t="s">
        <v>150</v>
      </c>
      <c r="E30" s="602">
        <v>8.0995105781000003</v>
      </c>
      <c r="F30" s="602">
        <v>7.2359084557333331</v>
      </c>
      <c r="G30" s="602">
        <v>5.7840010344000001</v>
      </c>
      <c r="H30" s="602">
        <v>4.6939847424333339</v>
      </c>
      <c r="I30" s="602">
        <v>5.5246163627000007</v>
      </c>
      <c r="J30" s="602">
        <v>6.3685752772666673</v>
      </c>
      <c r="K30" s="602">
        <v>6.7142409289333331</v>
      </c>
      <c r="L30" s="602">
        <v>6.4388352141</v>
      </c>
      <c r="M30" s="602">
        <v>5.7170574219666657</v>
      </c>
      <c r="N30" s="602">
        <v>5.1708296675000005</v>
      </c>
      <c r="O30" s="602">
        <v>4.6502287609333335</v>
      </c>
      <c r="P30" s="602">
        <v>4.2296542193999995</v>
      </c>
      <c r="Q30" s="602">
        <v>3.4934488080000001</v>
      </c>
      <c r="R30" s="1222"/>
      <c r="S30" s="86"/>
    </row>
    <row r="31" spans="1:19" s="399" customFormat="1" ht="12.75" customHeight="1" x14ac:dyDescent="0.2">
      <c r="A31" s="372"/>
      <c r="B31" s="382"/>
      <c r="C31" s="960"/>
      <c r="D31" s="94" t="s">
        <v>454</v>
      </c>
      <c r="E31" s="602">
        <v>-7.3955055757666663</v>
      </c>
      <c r="F31" s="602">
        <v>-8.232036410600001</v>
      </c>
      <c r="G31" s="602">
        <v>-9.2562206712333328</v>
      </c>
      <c r="H31" s="602">
        <v>-7.488547431533334</v>
      </c>
      <c r="I31" s="602">
        <v>-5.2706375591333332</v>
      </c>
      <c r="J31" s="602">
        <v>-2.152471478966667</v>
      </c>
      <c r="K31" s="602">
        <v>4.5591675600000027E-2</v>
      </c>
      <c r="L31" s="602">
        <v>1.7132092698000001</v>
      </c>
      <c r="M31" s="602">
        <v>2.7429017478333333</v>
      </c>
      <c r="N31" s="602">
        <v>3.1983606617666669</v>
      </c>
      <c r="O31" s="602">
        <v>2.3129784818333334</v>
      </c>
      <c r="P31" s="602">
        <v>0.39458762353333326</v>
      </c>
      <c r="Q31" s="602">
        <v>0.77500190880000008</v>
      </c>
      <c r="R31" s="1222"/>
      <c r="S31" s="86"/>
    </row>
    <row r="32" spans="1:19" s="399" customFormat="1" ht="11.25" customHeight="1" x14ac:dyDescent="0.2">
      <c r="A32" s="372"/>
      <c r="B32" s="382"/>
      <c r="C32" s="960"/>
      <c r="D32" s="94" t="s">
        <v>148</v>
      </c>
      <c r="E32" s="602">
        <v>2.4984452811</v>
      </c>
      <c r="F32" s="602">
        <v>2.2225393294333333</v>
      </c>
      <c r="G32" s="602">
        <v>1.6979758217000003</v>
      </c>
      <c r="H32" s="602">
        <v>1.6066378488666668</v>
      </c>
      <c r="I32" s="602">
        <v>1.2552176095333334</v>
      </c>
      <c r="J32" s="602">
        <v>2.7282735769333333</v>
      </c>
      <c r="K32" s="602">
        <v>3.3395435791333337</v>
      </c>
      <c r="L32" s="602">
        <v>4.8259655788000009</v>
      </c>
      <c r="M32" s="602">
        <v>5.1540935423666667</v>
      </c>
      <c r="N32" s="602">
        <v>5.519120806500001</v>
      </c>
      <c r="O32" s="602">
        <v>4.0947422393999995</v>
      </c>
      <c r="P32" s="602">
        <v>2.2761620914999998</v>
      </c>
      <c r="Q32" s="602">
        <v>0.91991462373333333</v>
      </c>
      <c r="R32" s="1222"/>
      <c r="S32" s="86"/>
    </row>
    <row r="33" spans="1:19" s="399" customFormat="1" ht="12" customHeight="1" x14ac:dyDescent="0.2">
      <c r="A33" s="372"/>
      <c r="B33" s="382"/>
      <c r="C33" s="960"/>
      <c r="D33" s="94" t="s">
        <v>151</v>
      </c>
      <c r="E33" s="602">
        <v>9.3602189116666654</v>
      </c>
      <c r="F33" s="602">
        <v>10.779875315333333</v>
      </c>
      <c r="G33" s="602">
        <v>10.948906569666667</v>
      </c>
      <c r="H33" s="602">
        <v>10.201699007666667</v>
      </c>
      <c r="I33" s="602">
        <v>9.8635158596666681</v>
      </c>
      <c r="J33" s="602">
        <v>8.8016884099999988</v>
      </c>
      <c r="K33" s="602">
        <v>9.0284721910000005</v>
      </c>
      <c r="L33" s="602">
        <v>8.8840132113333325</v>
      </c>
      <c r="M33" s="602">
        <v>10.063786714333332</v>
      </c>
      <c r="N33" s="602">
        <v>10.725575229666667</v>
      </c>
      <c r="O33" s="602">
        <v>9.9471295479999995</v>
      </c>
      <c r="P33" s="602">
        <v>10.027548287</v>
      </c>
      <c r="Q33" s="602">
        <v>9.8231221229999992</v>
      </c>
      <c r="R33" s="1222"/>
      <c r="S33" s="86"/>
    </row>
    <row r="34" spans="1:19" s="600" customFormat="1" ht="21" customHeight="1" x14ac:dyDescent="0.2">
      <c r="A34" s="599"/>
      <c r="B34" s="1212"/>
      <c r="C34" s="1707" t="s">
        <v>300</v>
      </c>
      <c r="D34" s="1707"/>
      <c r="E34" s="606">
        <v>-12.473269067316814</v>
      </c>
      <c r="F34" s="606">
        <v>-12.549193567755802</v>
      </c>
      <c r="G34" s="606">
        <v>-13.276923198037137</v>
      </c>
      <c r="H34" s="606">
        <v>-12.799010947487282</v>
      </c>
      <c r="I34" s="606">
        <v>-11.84558956957469</v>
      </c>
      <c r="J34" s="606">
        <v>-12.829827850036374</v>
      </c>
      <c r="K34" s="606">
        <v>-14.689178465919097</v>
      </c>
      <c r="L34" s="606">
        <v>-17.797292426236545</v>
      </c>
      <c r="M34" s="606">
        <v>-18.050163700188264</v>
      </c>
      <c r="N34" s="606">
        <v>-15.250605734952591</v>
      </c>
      <c r="O34" s="606">
        <v>-11.252989858617957</v>
      </c>
      <c r="P34" s="606">
        <v>-7.5166676970001305</v>
      </c>
      <c r="Q34" s="606">
        <v>-6.0964260283584695</v>
      </c>
      <c r="R34" s="1221"/>
      <c r="S34" s="360"/>
    </row>
    <row r="35" spans="1:19" s="610" customFormat="1" ht="16.5" customHeight="1" x14ac:dyDescent="0.2">
      <c r="A35" s="607"/>
      <c r="B35" s="1213"/>
      <c r="C35" s="326" t="s">
        <v>330</v>
      </c>
      <c r="D35" s="608"/>
      <c r="E35" s="609">
        <v>2.0599032732916998</v>
      </c>
      <c r="F35" s="609">
        <v>2.2513711922046085</v>
      </c>
      <c r="G35" s="609">
        <v>2.2528989451332122</v>
      </c>
      <c r="H35" s="609">
        <v>1.3373374465031311</v>
      </c>
      <c r="I35" s="609">
        <v>1.3012756997379658</v>
      </c>
      <c r="J35" s="609">
        <v>2.0165184807164143</v>
      </c>
      <c r="K35" s="609">
        <v>2.4458701572663659</v>
      </c>
      <c r="L35" s="609">
        <v>3.3051292603586675</v>
      </c>
      <c r="M35" s="609">
        <v>2.7808167897942311</v>
      </c>
      <c r="N35" s="609">
        <v>1.328596092851597</v>
      </c>
      <c r="O35" s="609">
        <v>-0.49719021639285438</v>
      </c>
      <c r="P35" s="609">
        <v>-1.4059869380433252</v>
      </c>
      <c r="Q35" s="609">
        <v>-1.0838042792695868</v>
      </c>
      <c r="R35" s="1223"/>
      <c r="S35" s="361"/>
    </row>
    <row r="36" spans="1:19" s="399" customFormat="1" ht="10.5" customHeight="1" x14ac:dyDescent="0.2">
      <c r="A36" s="372"/>
      <c r="B36" s="382"/>
      <c r="C36" s="611"/>
      <c r="D36" s="169"/>
      <c r="E36" s="612"/>
      <c r="F36" s="612"/>
      <c r="G36" s="612"/>
      <c r="H36" s="612"/>
      <c r="I36" s="612"/>
      <c r="J36" s="612"/>
      <c r="K36" s="612"/>
      <c r="L36" s="612"/>
      <c r="M36" s="612"/>
      <c r="N36" s="612"/>
      <c r="O36" s="612"/>
      <c r="P36" s="612"/>
      <c r="Q36" s="612"/>
      <c r="R36" s="1222"/>
      <c r="S36" s="86"/>
    </row>
    <row r="37" spans="1:19" s="399" customFormat="1" ht="10.5" customHeight="1" x14ac:dyDescent="0.2">
      <c r="A37" s="372"/>
      <c r="B37" s="382"/>
      <c r="C37" s="611"/>
      <c r="D37" s="169"/>
      <c r="E37" s="612"/>
      <c r="F37" s="612"/>
      <c r="G37" s="612"/>
      <c r="H37" s="612"/>
      <c r="I37" s="612"/>
      <c r="J37" s="612"/>
      <c r="K37" s="612"/>
      <c r="L37" s="612"/>
      <c r="M37" s="612"/>
      <c r="N37" s="612"/>
      <c r="O37" s="612"/>
      <c r="P37" s="612"/>
      <c r="Q37" s="612"/>
      <c r="R37" s="1222"/>
      <c r="S37" s="86"/>
    </row>
    <row r="38" spans="1:19" s="399" customFormat="1" ht="10.5" customHeight="1" x14ac:dyDescent="0.2">
      <c r="A38" s="372"/>
      <c r="B38" s="382"/>
      <c r="C38" s="611"/>
      <c r="D38" s="169"/>
      <c r="E38" s="612"/>
      <c r="F38" s="612"/>
      <c r="G38" s="612"/>
      <c r="H38" s="612"/>
      <c r="I38" s="612"/>
      <c r="J38" s="612"/>
      <c r="K38" s="612"/>
      <c r="L38" s="612"/>
      <c r="M38" s="612"/>
      <c r="N38" s="612"/>
      <c r="O38" s="612"/>
      <c r="P38" s="612"/>
      <c r="Q38" s="612"/>
      <c r="R38" s="1222"/>
      <c r="S38" s="86"/>
    </row>
    <row r="39" spans="1:19" s="399" customFormat="1" ht="10.5" customHeight="1" x14ac:dyDescent="0.2">
      <c r="A39" s="372"/>
      <c r="B39" s="382"/>
      <c r="C39" s="611"/>
      <c r="D39" s="169"/>
      <c r="E39" s="612"/>
      <c r="F39" s="612"/>
      <c r="G39" s="612"/>
      <c r="H39" s="612"/>
      <c r="I39" s="612"/>
      <c r="J39" s="612"/>
      <c r="K39" s="612"/>
      <c r="L39" s="612"/>
      <c r="M39" s="612"/>
      <c r="N39" s="612"/>
      <c r="O39" s="612"/>
      <c r="P39" s="612"/>
      <c r="Q39" s="612"/>
      <c r="R39" s="1222"/>
      <c r="S39" s="86"/>
    </row>
    <row r="40" spans="1:19" s="399" customFormat="1" ht="10.5" customHeight="1" x14ac:dyDescent="0.2">
      <c r="A40" s="372"/>
      <c r="B40" s="382"/>
      <c r="C40" s="611"/>
      <c r="D40" s="169"/>
      <c r="E40" s="612"/>
      <c r="F40" s="612"/>
      <c r="G40" s="612"/>
      <c r="H40" s="612"/>
      <c r="I40" s="612"/>
      <c r="J40" s="612"/>
      <c r="K40" s="612"/>
      <c r="L40" s="612"/>
      <c r="M40" s="612"/>
      <c r="N40" s="612"/>
      <c r="O40" s="612"/>
      <c r="P40" s="612"/>
      <c r="Q40" s="612"/>
      <c r="R40" s="1222"/>
      <c r="S40" s="86"/>
    </row>
    <row r="41" spans="1:19" s="399" customFormat="1" ht="10.5" customHeight="1" x14ac:dyDescent="0.2">
      <c r="A41" s="372"/>
      <c r="B41" s="382"/>
      <c r="C41" s="611"/>
      <c r="D41" s="169"/>
      <c r="E41" s="612"/>
      <c r="F41" s="612"/>
      <c r="G41" s="612"/>
      <c r="H41" s="612"/>
      <c r="I41" s="612"/>
      <c r="J41" s="612"/>
      <c r="K41" s="612"/>
      <c r="L41" s="612"/>
      <c r="M41" s="612"/>
      <c r="N41" s="612"/>
      <c r="O41" s="612"/>
      <c r="P41" s="612"/>
      <c r="Q41" s="612"/>
      <c r="R41" s="1222"/>
      <c r="S41" s="86"/>
    </row>
    <row r="42" spans="1:19" s="399" customFormat="1" ht="10.5" customHeight="1" x14ac:dyDescent="0.2">
      <c r="A42" s="372"/>
      <c r="B42" s="382"/>
      <c r="C42" s="611"/>
      <c r="D42" s="169"/>
      <c r="E42" s="612"/>
      <c r="F42" s="612"/>
      <c r="G42" s="612"/>
      <c r="H42" s="612"/>
      <c r="I42" s="612"/>
      <c r="J42" s="612"/>
      <c r="K42" s="612"/>
      <c r="L42" s="612"/>
      <c r="M42" s="612"/>
      <c r="N42" s="612"/>
      <c r="O42" s="612"/>
      <c r="P42" s="612"/>
      <c r="Q42" s="612"/>
      <c r="R42" s="1222"/>
      <c r="S42" s="86"/>
    </row>
    <row r="43" spans="1:19" s="399" customFormat="1" ht="10.5" customHeight="1" x14ac:dyDescent="0.2">
      <c r="A43" s="372"/>
      <c r="B43" s="382"/>
      <c r="C43" s="611"/>
      <c r="D43" s="169"/>
      <c r="E43" s="612"/>
      <c r="F43" s="612"/>
      <c r="G43" s="612"/>
      <c r="H43" s="612"/>
      <c r="I43" s="612"/>
      <c r="J43" s="612"/>
      <c r="K43" s="612"/>
      <c r="L43" s="612"/>
      <c r="M43" s="612"/>
      <c r="N43" s="612"/>
      <c r="O43" s="612"/>
      <c r="P43" s="612"/>
      <c r="Q43" s="612"/>
      <c r="R43" s="1222"/>
      <c r="S43" s="86"/>
    </row>
    <row r="44" spans="1:19" s="399" customFormat="1" ht="10.5" customHeight="1" x14ac:dyDescent="0.2">
      <c r="A44" s="372"/>
      <c r="B44" s="382"/>
      <c r="C44" s="611"/>
      <c r="D44" s="169"/>
      <c r="E44" s="612"/>
      <c r="F44" s="612"/>
      <c r="G44" s="612"/>
      <c r="H44" s="612"/>
      <c r="I44" s="612"/>
      <c r="J44" s="612"/>
      <c r="K44" s="612"/>
      <c r="L44" s="612"/>
      <c r="M44" s="612"/>
      <c r="N44" s="612"/>
      <c r="O44" s="612"/>
      <c r="P44" s="612"/>
      <c r="Q44" s="612"/>
      <c r="R44" s="1222"/>
      <c r="S44" s="86"/>
    </row>
    <row r="45" spans="1:19" s="399" customFormat="1" ht="10.5" customHeight="1" x14ac:dyDescent="0.2">
      <c r="A45" s="372"/>
      <c r="B45" s="382"/>
      <c r="C45" s="611"/>
      <c r="D45" s="169"/>
      <c r="E45" s="612"/>
      <c r="F45" s="612"/>
      <c r="G45" s="612"/>
      <c r="H45" s="612"/>
      <c r="I45" s="612"/>
      <c r="J45" s="612"/>
      <c r="K45" s="612"/>
      <c r="L45" s="612"/>
      <c r="M45" s="612"/>
      <c r="N45" s="612"/>
      <c r="O45" s="612"/>
      <c r="P45" s="612"/>
      <c r="Q45" s="612"/>
      <c r="R45" s="1222"/>
      <c r="S45" s="86"/>
    </row>
    <row r="46" spans="1:19" s="399" customFormat="1" ht="10.5" customHeight="1" x14ac:dyDescent="0.2">
      <c r="A46" s="372"/>
      <c r="B46" s="382"/>
      <c r="C46" s="611"/>
      <c r="D46" s="169"/>
      <c r="E46" s="612"/>
      <c r="F46" s="612"/>
      <c r="G46" s="612"/>
      <c r="H46" s="612"/>
      <c r="I46" s="612"/>
      <c r="J46" s="612"/>
      <c r="K46" s="612"/>
      <c r="L46" s="612"/>
      <c r="M46" s="612"/>
      <c r="N46" s="612"/>
      <c r="O46" s="612"/>
      <c r="P46" s="612"/>
      <c r="Q46" s="612"/>
      <c r="R46" s="1222"/>
      <c r="S46" s="86"/>
    </row>
    <row r="47" spans="1:19" s="399" customFormat="1" ht="10.5" customHeight="1" x14ac:dyDescent="0.2">
      <c r="A47" s="372"/>
      <c r="B47" s="382"/>
      <c r="C47" s="611"/>
      <c r="D47" s="169"/>
      <c r="E47" s="612"/>
      <c r="F47" s="612"/>
      <c r="G47" s="612"/>
      <c r="H47" s="612"/>
      <c r="I47" s="612"/>
      <c r="J47" s="612"/>
      <c r="K47" s="612"/>
      <c r="L47" s="612"/>
      <c r="M47" s="612"/>
      <c r="N47" s="612"/>
      <c r="O47" s="612"/>
      <c r="P47" s="612"/>
      <c r="Q47" s="612"/>
      <c r="R47" s="1222"/>
      <c r="S47" s="86"/>
    </row>
    <row r="48" spans="1:19" s="399" customFormat="1" ht="10.5" customHeight="1" x14ac:dyDescent="0.2">
      <c r="A48" s="372"/>
      <c r="B48" s="382"/>
      <c r="C48" s="611"/>
      <c r="D48" s="169"/>
      <c r="E48" s="612"/>
      <c r="F48" s="612"/>
      <c r="G48" s="612"/>
      <c r="H48" s="612"/>
      <c r="I48" s="612"/>
      <c r="J48" s="612"/>
      <c r="K48" s="612"/>
      <c r="L48" s="612"/>
      <c r="M48" s="612"/>
      <c r="N48" s="612"/>
      <c r="O48" s="612"/>
      <c r="P48" s="612"/>
      <c r="Q48" s="612"/>
      <c r="R48" s="1222"/>
      <c r="S48" s="86"/>
    </row>
    <row r="49" spans="1:19" s="600" customFormat="1" ht="15.75" customHeight="1" x14ac:dyDescent="0.2">
      <c r="A49" s="599"/>
      <c r="B49" s="1212"/>
      <c r="C49" s="959" t="s">
        <v>152</v>
      </c>
      <c r="D49" s="211"/>
      <c r="E49" s="604"/>
      <c r="F49" s="605"/>
      <c r="G49" s="605"/>
      <c r="H49" s="605"/>
      <c r="I49" s="605"/>
      <c r="J49" s="605"/>
      <c r="K49" s="605"/>
      <c r="L49" s="605"/>
      <c r="M49" s="605"/>
      <c r="N49" s="605"/>
      <c r="O49" s="605"/>
      <c r="P49" s="605"/>
      <c r="Q49" s="605"/>
      <c r="R49" s="1221"/>
      <c r="S49" s="360"/>
    </row>
    <row r="50" spans="1:19" s="600" customFormat="1" ht="15.75" customHeight="1" x14ac:dyDescent="0.2">
      <c r="A50" s="599"/>
      <c r="B50" s="1212"/>
      <c r="C50" s="613"/>
      <c r="D50" s="236" t="s">
        <v>299</v>
      </c>
      <c r="E50" s="609">
        <v>404.56400000000002</v>
      </c>
      <c r="F50" s="609">
        <v>404.625</v>
      </c>
      <c r="G50" s="609">
        <v>403.77100000000002</v>
      </c>
      <c r="H50" s="609">
        <v>415.53899999999999</v>
      </c>
      <c r="I50" s="609">
        <v>404.60399999999998</v>
      </c>
      <c r="J50" s="609">
        <v>393.33499999999998</v>
      </c>
      <c r="K50" s="609">
        <v>376.01400000000001</v>
      </c>
      <c r="L50" s="609">
        <v>350.17399999999998</v>
      </c>
      <c r="M50" s="609">
        <v>332.39499999999998</v>
      </c>
      <c r="N50" s="609">
        <v>330.58699999999999</v>
      </c>
      <c r="O50" s="609">
        <v>338.14699999999999</v>
      </c>
      <c r="P50" s="609">
        <v>338.935</v>
      </c>
      <c r="Q50" s="609">
        <v>334.24099999999999</v>
      </c>
      <c r="R50" s="1221"/>
      <c r="S50" s="360"/>
    </row>
    <row r="51" spans="1:19" s="616" customFormat="1" ht="12" customHeight="1" x14ac:dyDescent="0.2">
      <c r="A51" s="614"/>
      <c r="B51" s="1214"/>
      <c r="C51" s="615"/>
      <c r="D51" s="650" t="s">
        <v>236</v>
      </c>
      <c r="E51" s="602">
        <v>15.989000000000001</v>
      </c>
      <c r="F51" s="602">
        <v>17.916</v>
      </c>
      <c r="G51" s="602">
        <v>18.248000000000001</v>
      </c>
      <c r="H51" s="602">
        <v>19.309000000000001</v>
      </c>
      <c r="I51" s="602">
        <v>18.827000000000002</v>
      </c>
      <c r="J51" s="602">
        <v>16.629000000000001</v>
      </c>
      <c r="K51" s="602">
        <v>16.103999999999999</v>
      </c>
      <c r="L51" s="602">
        <v>14.664999999999999</v>
      </c>
      <c r="M51" s="602">
        <v>14.048</v>
      </c>
      <c r="N51" s="602">
        <v>13.597</v>
      </c>
      <c r="O51" s="602">
        <v>13.673999999999999</v>
      </c>
      <c r="P51" s="602">
        <v>13.842000000000001</v>
      </c>
      <c r="Q51" s="602" t="s">
        <v>383</v>
      </c>
      <c r="R51" s="1224"/>
      <c r="S51" s="86"/>
    </row>
    <row r="52" spans="1:19" s="619" customFormat="1" ht="15" customHeight="1" x14ac:dyDescent="0.2">
      <c r="A52" s="617"/>
      <c r="B52" s="1215"/>
      <c r="C52" s="618"/>
      <c r="D52" s="236" t="s">
        <v>297</v>
      </c>
      <c r="E52" s="609">
        <v>53.715000000000003</v>
      </c>
      <c r="F52" s="609">
        <v>56.884</v>
      </c>
      <c r="G52" s="609">
        <v>40.939</v>
      </c>
      <c r="H52" s="609">
        <v>55.454999999999998</v>
      </c>
      <c r="I52" s="609">
        <v>41.216000000000001</v>
      </c>
      <c r="J52" s="609">
        <v>42.65</v>
      </c>
      <c r="K52" s="609">
        <v>39.933</v>
      </c>
      <c r="L52" s="609">
        <v>38.521000000000001</v>
      </c>
      <c r="M52" s="609">
        <v>38.661999999999999</v>
      </c>
      <c r="N52" s="609">
        <v>39.896000000000001</v>
      </c>
      <c r="O52" s="609">
        <v>40.869</v>
      </c>
      <c r="P52" s="609">
        <v>53.881</v>
      </c>
      <c r="Q52" s="609">
        <v>52.692999999999998</v>
      </c>
      <c r="R52" s="1225"/>
      <c r="S52" s="360"/>
    </row>
    <row r="53" spans="1:19" s="399" customFormat="1" ht="11.25" customHeight="1" x14ac:dyDescent="0.2">
      <c r="A53" s="372"/>
      <c r="B53" s="382"/>
      <c r="C53" s="611"/>
      <c r="D53" s="650" t="s">
        <v>237</v>
      </c>
      <c r="E53" s="602">
        <v>-7.8471066582030851</v>
      </c>
      <c r="F53" s="602">
        <v>-2.3316506988084185</v>
      </c>
      <c r="G53" s="602">
        <v>-11.064042405283271</v>
      </c>
      <c r="H53" s="602">
        <v>-6.8077168688871703</v>
      </c>
      <c r="I53" s="602">
        <v>-6.2292396596441701</v>
      </c>
      <c r="J53" s="602">
        <v>-16.1225613593455</v>
      </c>
      <c r="K53" s="602">
        <v>5.9062218214607665</v>
      </c>
      <c r="L53" s="602">
        <v>-11.594335941982415</v>
      </c>
      <c r="M53" s="602">
        <v>-6.1738581759937965</v>
      </c>
      <c r="N53" s="602">
        <v>-7.9783185330411621</v>
      </c>
      <c r="O53" s="602">
        <v>-4.0543713024697059</v>
      </c>
      <c r="P53" s="602">
        <v>-8.5010273914446266</v>
      </c>
      <c r="Q53" s="602">
        <v>-1.9026342734804191</v>
      </c>
      <c r="R53" s="1222"/>
      <c r="S53" s="86"/>
    </row>
    <row r="54" spans="1:19" s="600" customFormat="1" ht="15.75" customHeight="1" x14ac:dyDescent="0.2">
      <c r="A54" s="599"/>
      <c r="B54" s="1212"/>
      <c r="C54" s="959" t="s">
        <v>298</v>
      </c>
      <c r="D54" s="211"/>
      <c r="E54" s="609">
        <v>15.068</v>
      </c>
      <c r="F54" s="609">
        <v>10.233000000000001</v>
      </c>
      <c r="G54" s="609">
        <v>6.984</v>
      </c>
      <c r="H54" s="609">
        <v>13.298</v>
      </c>
      <c r="I54" s="609">
        <v>10.877000000000001</v>
      </c>
      <c r="J54" s="609">
        <v>15.03</v>
      </c>
      <c r="K54" s="609">
        <v>10.983000000000001</v>
      </c>
      <c r="L54" s="609">
        <v>12.856999999999999</v>
      </c>
      <c r="M54" s="609">
        <v>12.393000000000001</v>
      </c>
      <c r="N54" s="609">
        <v>9.8800000000000008</v>
      </c>
      <c r="O54" s="609">
        <v>10.411</v>
      </c>
      <c r="P54" s="609">
        <v>12.064</v>
      </c>
      <c r="Q54" s="609">
        <v>12.833</v>
      </c>
      <c r="R54" s="1221"/>
      <c r="S54" s="360"/>
    </row>
    <row r="55" spans="1:19" s="399" customFormat="1" ht="9.75" customHeight="1" x14ac:dyDescent="0.2">
      <c r="A55" s="579"/>
      <c r="B55" s="580"/>
      <c r="C55" s="620"/>
      <c r="D55" s="650" t="s">
        <v>153</v>
      </c>
      <c r="E55" s="602">
        <v>59.534145050291151</v>
      </c>
      <c r="F55" s="602">
        <v>22.933685728015398</v>
      </c>
      <c r="G55" s="602">
        <v>17.063359034529</v>
      </c>
      <c r="H55" s="602">
        <v>18.457153037591301</v>
      </c>
      <c r="I55" s="602">
        <v>-22.66069397042093</v>
      </c>
      <c r="J55" s="602">
        <v>-5.4241127611376783</v>
      </c>
      <c r="K55" s="602">
        <v>5.465974309921684E-2</v>
      </c>
      <c r="L55" s="602">
        <v>-24.698371793370043</v>
      </c>
      <c r="M55" s="602">
        <v>-9.407894736842092</v>
      </c>
      <c r="N55" s="602">
        <v>-13.952273123149261</v>
      </c>
      <c r="O55" s="602">
        <v>-0.31597089237841436</v>
      </c>
      <c r="P55" s="602">
        <v>0.64236255943939113</v>
      </c>
      <c r="Q55" s="602">
        <v>-14.83275816299442</v>
      </c>
      <c r="R55" s="1222"/>
      <c r="S55" s="86"/>
    </row>
    <row r="56" spans="1:19" s="600" customFormat="1" ht="15.75" customHeight="1" x14ac:dyDescent="0.2">
      <c r="A56" s="599"/>
      <c r="B56" s="1212"/>
      <c r="C56" s="1707" t="s">
        <v>329</v>
      </c>
      <c r="D56" s="1707"/>
      <c r="E56" s="609">
        <v>180.16399999999999</v>
      </c>
      <c r="F56" s="609">
        <v>182.46799999999999</v>
      </c>
      <c r="G56" s="609">
        <v>185.28399999999999</v>
      </c>
      <c r="H56" s="609">
        <v>192.33</v>
      </c>
      <c r="I56" s="609">
        <v>190.625</v>
      </c>
      <c r="J56" s="609">
        <v>188.21</v>
      </c>
      <c r="K56" s="609">
        <v>183.733</v>
      </c>
      <c r="L56" s="609">
        <v>177.56800000000001</v>
      </c>
      <c r="M56" s="609">
        <v>167.65</v>
      </c>
      <c r="N56" s="609">
        <v>168.29</v>
      </c>
      <c r="O56" s="609">
        <v>169.04300000000001</v>
      </c>
      <c r="P56" s="609">
        <v>174.50200000000001</v>
      </c>
      <c r="Q56" s="609">
        <v>165.827</v>
      </c>
      <c r="R56" s="1222"/>
      <c r="S56" s="360"/>
    </row>
    <row r="57" spans="1:19" s="399" customFormat="1" ht="10.5" customHeight="1" x14ac:dyDescent="0.2">
      <c r="A57" s="372"/>
      <c r="B57" s="382"/>
      <c r="C57" s="621"/>
      <c r="D57" s="621"/>
      <c r="E57" s="622"/>
      <c r="F57" s="623"/>
      <c r="G57" s="623"/>
      <c r="H57" s="623"/>
      <c r="I57" s="623"/>
      <c r="J57" s="623"/>
      <c r="K57" s="623"/>
      <c r="L57" s="623"/>
      <c r="M57" s="623"/>
      <c r="N57" s="623"/>
      <c r="O57" s="623"/>
      <c r="P57" s="623"/>
      <c r="Q57" s="623"/>
      <c r="R57" s="1222"/>
      <c r="S57" s="86"/>
    </row>
    <row r="58" spans="1:19" s="399" customFormat="1" ht="10.5" customHeight="1" x14ac:dyDescent="0.2">
      <c r="A58" s="372"/>
      <c r="B58" s="382"/>
      <c r="C58" s="611"/>
      <c r="D58" s="169"/>
      <c r="E58" s="603"/>
      <c r="F58" s="603"/>
      <c r="G58" s="603"/>
      <c r="H58" s="603"/>
      <c r="I58" s="603"/>
      <c r="J58" s="603"/>
      <c r="K58" s="603"/>
      <c r="L58" s="603"/>
      <c r="M58" s="603"/>
      <c r="N58" s="603"/>
      <c r="O58" s="603"/>
      <c r="P58" s="603"/>
      <c r="Q58" s="603"/>
      <c r="R58" s="1222"/>
      <c r="S58" s="86"/>
    </row>
    <row r="59" spans="1:19" s="399" customFormat="1" ht="10.5" customHeight="1" x14ac:dyDescent="0.2">
      <c r="A59" s="372"/>
      <c r="B59" s="382"/>
      <c r="C59" s="611"/>
      <c r="D59" s="169"/>
      <c r="E59" s="612"/>
      <c r="F59" s="612"/>
      <c r="G59" s="612"/>
      <c r="H59" s="612"/>
      <c r="I59" s="612"/>
      <c r="J59" s="612"/>
      <c r="K59" s="612"/>
      <c r="L59" s="612"/>
      <c r="M59" s="612"/>
      <c r="N59" s="612"/>
      <c r="O59" s="612"/>
      <c r="P59" s="612"/>
      <c r="Q59" s="612"/>
      <c r="R59" s="1222"/>
      <c r="S59" s="86"/>
    </row>
    <row r="60" spans="1:19" s="399" customFormat="1" ht="10.5" customHeight="1" x14ac:dyDescent="0.2">
      <c r="A60" s="372"/>
      <c r="B60" s="382"/>
      <c r="C60" s="611"/>
      <c r="D60" s="169"/>
      <c r="E60" s="612"/>
      <c r="F60" s="612"/>
      <c r="G60" s="612"/>
      <c r="H60" s="612"/>
      <c r="I60" s="612"/>
      <c r="J60" s="612"/>
      <c r="K60" s="612"/>
      <c r="L60" s="612"/>
      <c r="M60" s="612"/>
      <c r="N60" s="612"/>
      <c r="O60" s="612"/>
      <c r="P60" s="612"/>
      <c r="Q60" s="612"/>
      <c r="R60" s="1222"/>
      <c r="S60" s="86"/>
    </row>
    <row r="61" spans="1:19" s="399" customFormat="1" ht="10.5" customHeight="1" x14ac:dyDescent="0.2">
      <c r="A61" s="372"/>
      <c r="B61" s="382"/>
      <c r="C61" s="611"/>
      <c r="D61" s="169"/>
      <c r="E61" s="612"/>
      <c r="F61" s="612"/>
      <c r="G61" s="612"/>
      <c r="H61" s="612"/>
      <c r="I61" s="612"/>
      <c r="J61" s="612"/>
      <c r="K61" s="612"/>
      <c r="L61" s="612"/>
      <c r="M61" s="612"/>
      <c r="N61" s="612"/>
      <c r="O61" s="612"/>
      <c r="P61" s="612"/>
      <c r="Q61" s="612"/>
      <c r="R61" s="1222"/>
      <c r="S61" s="86"/>
    </row>
    <row r="62" spans="1:19" s="399" customFormat="1" ht="10.5" customHeight="1" x14ac:dyDescent="0.2">
      <c r="A62" s="372"/>
      <c r="B62" s="382"/>
      <c r="C62" s="611"/>
      <c r="D62" s="169"/>
      <c r="E62" s="612"/>
      <c r="F62" s="612"/>
      <c r="G62" s="612"/>
      <c r="H62" s="612"/>
      <c r="I62" s="612"/>
      <c r="J62" s="612"/>
      <c r="K62" s="612"/>
      <c r="L62" s="612"/>
      <c r="M62" s="612"/>
      <c r="N62" s="612"/>
      <c r="O62" s="612"/>
      <c r="P62" s="612"/>
      <c r="Q62" s="612"/>
      <c r="R62" s="1222"/>
      <c r="S62" s="86"/>
    </row>
    <row r="63" spans="1:19" s="399" customFormat="1" ht="10.5" customHeight="1" x14ac:dyDescent="0.2">
      <c r="A63" s="372"/>
      <c r="B63" s="382"/>
      <c r="C63" s="611"/>
      <c r="D63" s="169"/>
      <c r="E63" s="612"/>
      <c r="F63" s="612"/>
      <c r="G63" s="612"/>
      <c r="H63" s="612"/>
      <c r="I63" s="612"/>
      <c r="J63" s="612"/>
      <c r="K63" s="612"/>
      <c r="L63" s="612"/>
      <c r="M63" s="612"/>
      <c r="N63" s="612"/>
      <c r="O63" s="612"/>
      <c r="P63" s="612"/>
      <c r="Q63" s="612"/>
      <c r="R63" s="1222"/>
      <c r="S63" s="86"/>
    </row>
    <row r="64" spans="1:19" s="399" customFormat="1" ht="10.5" customHeight="1" x14ac:dyDescent="0.2">
      <c r="A64" s="372"/>
      <c r="B64" s="382"/>
      <c r="C64" s="611"/>
      <c r="D64" s="169"/>
      <c r="E64" s="612"/>
      <c r="F64" s="612"/>
      <c r="G64" s="612"/>
      <c r="H64" s="612"/>
      <c r="I64" s="612"/>
      <c r="J64" s="612"/>
      <c r="K64" s="612"/>
      <c r="L64" s="612"/>
      <c r="M64" s="612"/>
      <c r="N64" s="612"/>
      <c r="O64" s="612"/>
      <c r="P64" s="612"/>
      <c r="Q64" s="612"/>
      <c r="R64" s="1222"/>
      <c r="S64" s="86"/>
    </row>
    <row r="65" spans="1:19" s="399" customFormat="1" ht="10.5" customHeight="1" x14ac:dyDescent="0.2">
      <c r="A65" s="372"/>
      <c r="B65" s="382"/>
      <c r="C65" s="611"/>
      <c r="D65" s="169"/>
      <c r="E65" s="612"/>
      <c r="F65" s="612"/>
      <c r="G65" s="612"/>
      <c r="H65" s="612"/>
      <c r="I65" s="612"/>
      <c r="J65" s="612"/>
      <c r="K65" s="612"/>
      <c r="L65" s="612"/>
      <c r="M65" s="612"/>
      <c r="N65" s="612"/>
      <c r="O65" s="612"/>
      <c r="P65" s="612"/>
      <c r="Q65" s="612"/>
      <c r="R65" s="1222"/>
      <c r="S65" s="86"/>
    </row>
    <row r="66" spans="1:19" s="399" customFormat="1" ht="10.5" customHeight="1" x14ac:dyDescent="0.2">
      <c r="A66" s="372"/>
      <c r="B66" s="382"/>
      <c r="C66" s="611"/>
      <c r="D66" s="169"/>
      <c r="E66" s="612"/>
      <c r="F66" s="612"/>
      <c r="G66" s="612"/>
      <c r="H66" s="612"/>
      <c r="I66" s="612"/>
      <c r="J66" s="612"/>
      <c r="K66" s="612"/>
      <c r="L66" s="612"/>
      <c r="M66" s="612"/>
      <c r="N66" s="612"/>
      <c r="O66" s="612"/>
      <c r="P66" s="612"/>
      <c r="Q66" s="612"/>
      <c r="R66" s="1222"/>
      <c r="S66" s="86"/>
    </row>
    <row r="67" spans="1:19" s="399" customFormat="1" ht="10.5" customHeight="1" x14ac:dyDescent="0.2">
      <c r="A67" s="372"/>
      <c r="B67" s="382"/>
      <c r="C67" s="611"/>
      <c r="D67" s="169"/>
      <c r="E67" s="612"/>
      <c r="F67" s="612"/>
      <c r="G67" s="612"/>
      <c r="H67" s="612"/>
      <c r="I67" s="612"/>
      <c r="J67" s="612"/>
      <c r="K67" s="612"/>
      <c r="L67" s="612"/>
      <c r="M67" s="612"/>
      <c r="N67" s="612"/>
      <c r="O67" s="612"/>
      <c r="P67" s="612"/>
      <c r="Q67" s="612"/>
      <c r="R67" s="1222"/>
      <c r="S67" s="86"/>
    </row>
    <row r="68" spans="1:19" s="399" customFormat="1" ht="10.5" customHeight="1" x14ac:dyDescent="0.2">
      <c r="A68" s="372"/>
      <c r="B68" s="382"/>
      <c r="C68" s="611"/>
      <c r="D68" s="169"/>
      <c r="E68" s="612"/>
      <c r="F68" s="612"/>
      <c r="G68" s="612"/>
      <c r="H68" s="612"/>
      <c r="I68" s="612"/>
      <c r="J68" s="612"/>
      <c r="K68" s="612"/>
      <c r="L68" s="612"/>
      <c r="M68" s="612"/>
      <c r="N68" s="612"/>
      <c r="O68" s="612"/>
      <c r="P68" s="612"/>
      <c r="Q68" s="612"/>
      <c r="R68" s="1222"/>
      <c r="S68" s="86"/>
    </row>
    <row r="69" spans="1:19" s="399" customFormat="1" ht="10.5" customHeight="1" x14ac:dyDescent="0.2">
      <c r="A69" s="372"/>
      <c r="B69" s="382"/>
      <c r="C69" s="611"/>
      <c r="D69" s="169"/>
      <c r="E69" s="612"/>
      <c r="F69" s="612"/>
      <c r="G69" s="612"/>
      <c r="H69" s="612"/>
      <c r="I69" s="612"/>
      <c r="J69" s="612"/>
      <c r="K69" s="612"/>
      <c r="L69" s="612"/>
      <c r="M69" s="612"/>
      <c r="N69" s="612"/>
      <c r="O69" s="612"/>
      <c r="P69" s="612"/>
      <c r="Q69" s="612"/>
      <c r="R69" s="1222"/>
      <c r="S69" s="86"/>
    </row>
    <row r="70" spans="1:19" s="399" customFormat="1" ht="17.25" customHeight="1" x14ac:dyDescent="0.2">
      <c r="A70" s="372"/>
      <c r="B70" s="382"/>
      <c r="C70" s="1708" t="s">
        <v>456</v>
      </c>
      <c r="D70" s="1708"/>
      <c r="E70" s="1708"/>
      <c r="F70" s="1708"/>
      <c r="G70" s="1708"/>
      <c r="H70" s="1708"/>
      <c r="I70" s="1708"/>
      <c r="J70" s="1708"/>
      <c r="K70" s="1708"/>
      <c r="L70" s="1708"/>
      <c r="M70" s="1708"/>
      <c r="N70" s="1708"/>
      <c r="O70" s="1708"/>
      <c r="P70" s="1708"/>
      <c r="Q70" s="1708"/>
      <c r="R70" s="1222"/>
      <c r="S70" s="86"/>
    </row>
    <row r="71" spans="1:19" s="684" customFormat="1" ht="11.25" customHeight="1" x14ac:dyDescent="0.2">
      <c r="A71" s="384"/>
      <c r="B71" s="385"/>
      <c r="C71" s="1710" t="s">
        <v>457</v>
      </c>
      <c r="D71" s="1710"/>
      <c r="E71" s="1710"/>
      <c r="F71" s="1710"/>
      <c r="G71" s="1710"/>
      <c r="H71" s="1710"/>
      <c r="I71" s="1710"/>
      <c r="J71" s="1711" t="s">
        <v>452</v>
      </c>
      <c r="K71" s="1711"/>
      <c r="L71" s="1711"/>
      <c r="M71" s="1711"/>
      <c r="N71" s="1712" t="s">
        <v>451</v>
      </c>
      <c r="O71" s="1712"/>
      <c r="P71" s="1712"/>
      <c r="Q71" s="1712"/>
      <c r="R71" s="1226"/>
      <c r="S71" s="962"/>
    </row>
    <row r="72" spans="1:19" s="399" customFormat="1" ht="9.75" customHeight="1" x14ac:dyDescent="0.2">
      <c r="A72" s="372"/>
      <c r="B72" s="382"/>
      <c r="C72" s="963" t="s">
        <v>491</v>
      </c>
      <c r="D72" s="963"/>
      <c r="R72" s="1222"/>
      <c r="S72" s="86"/>
    </row>
    <row r="73" spans="1:19" x14ac:dyDescent="0.2">
      <c r="A73" s="372"/>
      <c r="B73" s="434"/>
      <c r="E73" s="593"/>
      <c r="F73" s="624"/>
      <c r="G73" s="624"/>
      <c r="H73" s="624"/>
      <c r="I73" s="624"/>
      <c r="J73" s="625"/>
      <c r="K73" s="625"/>
      <c r="L73" s="625"/>
      <c r="M73" s="625"/>
      <c r="N73" s="1562">
        <v>43405</v>
      </c>
      <c r="O73" s="1562"/>
      <c r="P73" s="1562"/>
      <c r="Q73" s="1562"/>
      <c r="R73" s="590">
        <v>21</v>
      </c>
      <c r="S73" s="861"/>
    </row>
  </sheetData>
  <mergeCells count="11">
    <mergeCell ref="N73:Q73"/>
    <mergeCell ref="P3:Q3"/>
    <mergeCell ref="C71:I71"/>
    <mergeCell ref="J71:M71"/>
    <mergeCell ref="N71:Q71"/>
    <mergeCell ref="D1:K1"/>
    <mergeCell ref="C34:D34"/>
    <mergeCell ref="C56:D56"/>
    <mergeCell ref="C70:Q70"/>
    <mergeCell ref="E6:G6"/>
    <mergeCell ref="H6:Q6"/>
  </mergeCells>
  <conditionalFormatting sqref="E7:Q7">
    <cfRule type="cellIs" dxfId="5" priority="1" operator="equal">
      <formula>"jan."</formula>
    </cfRule>
  </conditionalFormatting>
  <hyperlinks>
    <hyperlink ref="N71" r:id="rId1"/>
  </hyperlinks>
  <printOptions horizontalCentered="1"/>
  <pageMargins left="0" right="0" top="0.19685039370078741" bottom="0.19685039370078741" header="0" footer="0"/>
  <pageSetup paperSize="9" scale="98"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pageSetUpPr fitToPage="1"/>
  </sheetPr>
  <dimension ref="A1:L62"/>
  <sheetViews>
    <sheetView zoomScaleNormal="100" workbookViewId="0"/>
  </sheetViews>
  <sheetFormatPr defaultRowHeight="12.75" x14ac:dyDescent="0.2"/>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85546875" style="96" customWidth="1"/>
    <col min="11" max="11" width="2.5703125" style="96" customWidth="1"/>
    <col min="12" max="12" width="1" style="96" customWidth="1"/>
    <col min="13" max="16384" width="9.140625" style="96"/>
  </cols>
  <sheetData>
    <row r="1" spans="1:12" ht="13.5" customHeight="1" x14ac:dyDescent="0.2">
      <c r="A1" s="98"/>
      <c r="B1" s="749"/>
      <c r="D1" s="751"/>
      <c r="E1" s="98"/>
      <c r="F1" s="98"/>
      <c r="G1" s="750" t="s">
        <v>529</v>
      </c>
      <c r="H1" s="98"/>
      <c r="I1" s="752"/>
      <c r="J1" s="98"/>
      <c r="K1" s="98"/>
      <c r="L1" s="95"/>
    </row>
    <row r="2" spans="1:12" ht="6" customHeight="1" x14ac:dyDescent="0.2">
      <c r="A2" s="322"/>
      <c r="B2" s="1229"/>
      <c r="C2" s="753"/>
      <c r="D2" s="753"/>
      <c r="E2" s="754"/>
      <c r="F2" s="754"/>
      <c r="G2" s="754"/>
      <c r="H2" s="754"/>
      <c r="I2" s="755"/>
      <c r="J2" s="723"/>
      <c r="K2" s="723"/>
      <c r="L2" s="95"/>
    </row>
    <row r="3" spans="1:12" ht="6" customHeight="1" thickBot="1" x14ac:dyDescent="0.25">
      <c r="A3" s="322"/>
      <c r="B3" s="1230"/>
      <c r="C3" s="98"/>
      <c r="D3" s="98"/>
      <c r="E3" s="98"/>
      <c r="F3" s="98"/>
      <c r="G3" s="98"/>
      <c r="H3" s="98"/>
      <c r="I3" s="98"/>
      <c r="J3" s="98"/>
      <c r="K3" s="98"/>
      <c r="L3" s="95"/>
    </row>
    <row r="4" spans="1:12" s="100" customFormat="1" ht="13.5" customHeight="1" thickBot="1" x14ac:dyDescent="0.25">
      <c r="A4" s="352"/>
      <c r="B4" s="1230"/>
      <c r="C4" s="1720" t="s">
        <v>463</v>
      </c>
      <c r="D4" s="1721"/>
      <c r="E4" s="1721"/>
      <c r="F4" s="1721"/>
      <c r="G4" s="1721"/>
      <c r="H4" s="1721"/>
      <c r="I4" s="1721"/>
      <c r="J4" s="1722"/>
      <c r="K4" s="98"/>
      <c r="L4" s="99"/>
    </row>
    <row r="5" spans="1:12" ht="15.75" customHeight="1" x14ac:dyDescent="0.2">
      <c r="A5" s="322"/>
      <c r="B5" s="1230"/>
      <c r="C5" s="756" t="s">
        <v>462</v>
      </c>
      <c r="D5" s="101"/>
      <c r="E5" s="101"/>
      <c r="F5" s="101"/>
      <c r="G5" s="101"/>
      <c r="H5" s="101"/>
      <c r="I5" s="101"/>
      <c r="J5" s="757"/>
      <c r="K5" s="98"/>
      <c r="L5" s="95"/>
    </row>
    <row r="6" spans="1:12" ht="12" customHeight="1" x14ac:dyDescent="0.2">
      <c r="A6" s="322"/>
      <c r="B6" s="1230"/>
      <c r="C6" s="101"/>
      <c r="D6" s="101"/>
      <c r="E6" s="758"/>
      <c r="F6" s="758"/>
      <c r="G6" s="758"/>
      <c r="H6" s="758"/>
      <c r="I6" s="758"/>
      <c r="J6" s="759"/>
      <c r="K6" s="98"/>
      <c r="L6" s="95"/>
    </row>
    <row r="7" spans="1:12" ht="24" customHeight="1" x14ac:dyDescent="0.2">
      <c r="A7" s="322"/>
      <c r="B7" s="1230"/>
      <c r="C7" s="1723" t="s">
        <v>685</v>
      </c>
      <c r="D7" s="1724"/>
      <c r="E7" s="1198" t="s">
        <v>68</v>
      </c>
      <c r="F7" s="1198" t="s">
        <v>386</v>
      </c>
      <c r="G7" s="102" t="s">
        <v>387</v>
      </c>
      <c r="H7" s="102" t="s">
        <v>388</v>
      </c>
      <c r="I7" s="102"/>
      <c r="J7" s="760"/>
      <c r="K7" s="1235"/>
      <c r="L7" s="103"/>
    </row>
    <row r="8" spans="1:12" s="766" customFormat="1" ht="3" customHeight="1" x14ac:dyDescent="0.2">
      <c r="A8" s="761"/>
      <c r="B8" s="1230"/>
      <c r="C8" s="104"/>
      <c r="D8" s="762"/>
      <c r="E8" s="763"/>
      <c r="F8" s="764"/>
      <c r="G8" s="762"/>
      <c r="H8" s="762"/>
      <c r="I8" s="762"/>
      <c r="J8" s="762"/>
      <c r="K8" s="1236"/>
      <c r="L8" s="765"/>
    </row>
    <row r="9" spans="1:12" s="108" customFormat="1" ht="12.75" customHeight="1" x14ac:dyDescent="0.2">
      <c r="A9" s="353"/>
      <c r="B9" s="1230"/>
      <c r="C9" s="106" t="s">
        <v>193</v>
      </c>
      <c r="D9" s="699" t="s">
        <v>193</v>
      </c>
      <c r="E9" s="720">
        <v>3.3</v>
      </c>
      <c r="F9" s="720">
        <v>6.2</v>
      </c>
      <c r="G9" s="720">
        <v>3.8</v>
      </c>
      <c r="H9" s="720">
        <v>2.9</v>
      </c>
      <c r="I9" s="107">
        <f>IFERROR(H9/G9,":")</f>
        <v>0.76315789473684215</v>
      </c>
      <c r="J9" s="767"/>
      <c r="K9" s="1237"/>
      <c r="L9" s="105"/>
    </row>
    <row r="10" spans="1:12" ht="12.75" customHeight="1" x14ac:dyDescent="0.2">
      <c r="A10" s="322"/>
      <c r="B10" s="1230"/>
      <c r="C10" s="106" t="s">
        <v>194</v>
      </c>
      <c r="D10" s="699" t="s">
        <v>194</v>
      </c>
      <c r="E10" s="720">
        <v>5.0999999999999996</v>
      </c>
      <c r="F10" s="720">
        <v>9.8000000000000007</v>
      </c>
      <c r="G10" s="720">
        <v>5.6</v>
      </c>
      <c r="H10" s="720">
        <v>4.5</v>
      </c>
      <c r="I10" s="107">
        <f t="shared" ref="I10:I39" si="0">IFERROR(H10/G10,":")</f>
        <v>0.8035714285714286</v>
      </c>
      <c r="J10" s="767"/>
      <c r="K10" s="1238"/>
      <c r="L10" s="97"/>
    </row>
    <row r="11" spans="1:12" ht="12.75" customHeight="1" x14ac:dyDescent="0.2">
      <c r="A11" s="322"/>
      <c r="B11" s="1230"/>
      <c r="C11" s="106" t="s">
        <v>195</v>
      </c>
      <c r="D11" s="699" t="s">
        <v>195</v>
      </c>
      <c r="E11" s="720">
        <v>6.2</v>
      </c>
      <c r="F11" s="720">
        <v>19</v>
      </c>
      <c r="G11" s="720">
        <v>6.2</v>
      </c>
      <c r="H11" s="720">
        <v>6.2</v>
      </c>
      <c r="I11" s="107">
        <f t="shared" si="0"/>
        <v>1</v>
      </c>
      <c r="J11" s="767"/>
      <c r="K11" s="1238"/>
      <c r="L11" s="97"/>
    </row>
    <row r="12" spans="1:12" ht="12.75" customHeight="1" x14ac:dyDescent="0.2">
      <c r="A12" s="322"/>
      <c r="B12" s="1230"/>
      <c r="C12" s="106" t="s">
        <v>209</v>
      </c>
      <c r="D12" s="699" t="s">
        <v>528</v>
      </c>
      <c r="E12" s="720">
        <v>2.2000000000000002</v>
      </c>
      <c r="F12" s="720">
        <v>5.2</v>
      </c>
      <c r="G12" s="720">
        <v>1.7</v>
      </c>
      <c r="H12" s="720">
        <v>2.7</v>
      </c>
      <c r="I12" s="107">
        <f>IFERROR(H12/G12,":")</f>
        <v>1.5882352941176472</v>
      </c>
      <c r="J12" s="767"/>
      <c r="K12" s="1238"/>
      <c r="L12" s="97"/>
    </row>
    <row r="13" spans="1:12" ht="12.75" customHeight="1" x14ac:dyDescent="0.2">
      <c r="A13" s="322"/>
      <c r="B13" s="1230"/>
      <c r="C13" s="106" t="s">
        <v>361</v>
      </c>
      <c r="D13" s="699" t="s">
        <v>361</v>
      </c>
      <c r="E13" s="720">
        <v>8.5</v>
      </c>
      <c r="F13" s="720" t="s">
        <v>686</v>
      </c>
      <c r="G13" s="720">
        <v>8.1</v>
      </c>
      <c r="H13" s="720">
        <v>8.9</v>
      </c>
      <c r="I13" s="107">
        <f t="shared" si="0"/>
        <v>1.0987654320987654</v>
      </c>
      <c r="J13" s="767"/>
      <c r="K13" s="1238"/>
      <c r="L13" s="97"/>
    </row>
    <row r="14" spans="1:12" ht="12.75" customHeight="1" x14ac:dyDescent="0.2">
      <c r="A14" s="322"/>
      <c r="B14" s="1230"/>
      <c r="C14" s="106"/>
      <c r="D14" s="699" t="s">
        <v>369</v>
      </c>
      <c r="E14" s="720">
        <v>8.1</v>
      </c>
      <c r="F14" s="720">
        <v>23.7</v>
      </c>
      <c r="G14" s="720">
        <v>7.7</v>
      </c>
      <c r="H14" s="720">
        <v>8.5</v>
      </c>
      <c r="I14" s="107">
        <f t="shared" si="0"/>
        <v>1.1038961038961039</v>
      </c>
      <c r="J14" s="767"/>
      <c r="K14" s="1238"/>
      <c r="L14" s="97"/>
    </row>
    <row r="15" spans="1:12" ht="12.75" customHeight="1" x14ac:dyDescent="0.2">
      <c r="A15" s="322"/>
      <c r="B15" s="1230"/>
      <c r="C15" s="106" t="s">
        <v>196</v>
      </c>
      <c r="D15" s="699" t="s">
        <v>196</v>
      </c>
      <c r="E15" s="720">
        <v>6.6</v>
      </c>
      <c r="F15" s="720">
        <v>14.2</v>
      </c>
      <c r="G15" s="720">
        <v>5.8</v>
      </c>
      <c r="H15" s="720">
        <v>7.5</v>
      </c>
      <c r="I15" s="107">
        <f t="shared" si="0"/>
        <v>1.2931034482758621</v>
      </c>
      <c r="J15" s="767"/>
      <c r="K15" s="1238"/>
      <c r="L15" s="97"/>
    </row>
    <row r="16" spans="1:12" ht="12.75" customHeight="1" x14ac:dyDescent="0.2">
      <c r="A16" s="322"/>
      <c r="B16" s="1230"/>
      <c r="C16" s="106" t="s">
        <v>362</v>
      </c>
      <c r="D16" s="699" t="s">
        <v>370</v>
      </c>
      <c r="E16" s="720">
        <v>5.2</v>
      </c>
      <c r="F16" s="720">
        <v>8.6</v>
      </c>
      <c r="G16" s="720">
        <v>5</v>
      </c>
      <c r="H16" s="720">
        <v>5.4</v>
      </c>
      <c r="I16" s="107">
        <f t="shared" si="0"/>
        <v>1.08</v>
      </c>
      <c r="J16" s="767"/>
      <c r="K16" s="1238"/>
      <c r="L16" s="97"/>
    </row>
    <row r="17" spans="1:12" ht="12.75" customHeight="1" x14ac:dyDescent="0.2">
      <c r="A17" s="322"/>
      <c r="B17" s="1230"/>
      <c r="C17" s="106" t="s">
        <v>197</v>
      </c>
      <c r="D17" s="699" t="s">
        <v>197</v>
      </c>
      <c r="E17" s="720">
        <v>14.8</v>
      </c>
      <c r="F17" s="720">
        <v>34.9</v>
      </c>
      <c r="G17" s="720">
        <v>13.5</v>
      </c>
      <c r="H17" s="720">
        <v>16.399999999999999</v>
      </c>
      <c r="I17" s="107">
        <f t="shared" si="0"/>
        <v>1.2148148148148148</v>
      </c>
      <c r="J17" s="767"/>
      <c r="K17" s="1238"/>
      <c r="L17" s="97"/>
    </row>
    <row r="18" spans="1:12" ht="12.75" customHeight="1" x14ac:dyDescent="0.2">
      <c r="A18" s="322"/>
      <c r="B18" s="1230"/>
      <c r="C18" s="106" t="s">
        <v>363</v>
      </c>
      <c r="D18" s="699" t="s">
        <v>363</v>
      </c>
      <c r="E18" s="720">
        <v>5.8</v>
      </c>
      <c r="F18" s="720">
        <v>18.600000000000001</v>
      </c>
      <c r="G18" s="720">
        <v>6.1</v>
      </c>
      <c r="H18" s="720">
        <v>5.6</v>
      </c>
      <c r="I18" s="107">
        <f t="shared" si="0"/>
        <v>0.91803278688524592</v>
      </c>
      <c r="J18" s="767"/>
      <c r="K18" s="1238"/>
      <c r="L18" s="97"/>
    </row>
    <row r="19" spans="1:12" ht="12.75" customHeight="1" x14ac:dyDescent="0.2">
      <c r="A19" s="322"/>
      <c r="B19" s="1230"/>
      <c r="C19" s="106" t="s">
        <v>198</v>
      </c>
      <c r="D19" s="699" t="s">
        <v>198</v>
      </c>
      <c r="E19" s="720">
        <v>7.2</v>
      </c>
      <c r="F19" s="720">
        <v>17.8</v>
      </c>
      <c r="G19" s="720">
        <v>7.1</v>
      </c>
      <c r="H19" s="720">
        <v>7.3</v>
      </c>
      <c r="I19" s="107">
        <f t="shared" si="0"/>
        <v>1.028169014084507</v>
      </c>
      <c r="J19" s="767"/>
      <c r="K19" s="1238"/>
      <c r="L19" s="97"/>
    </row>
    <row r="20" spans="1:12" ht="12.75" customHeight="1" x14ac:dyDescent="0.2">
      <c r="A20" s="322"/>
      <c r="B20" s="1230"/>
      <c r="C20" s="106" t="s">
        <v>199</v>
      </c>
      <c r="D20" s="699" t="s">
        <v>199</v>
      </c>
      <c r="E20" s="720">
        <v>8.9</v>
      </c>
      <c r="F20" s="720">
        <v>21.5</v>
      </c>
      <c r="G20" s="720">
        <v>8.9</v>
      </c>
      <c r="H20" s="720">
        <v>8.9</v>
      </c>
      <c r="I20" s="107">
        <f t="shared" si="0"/>
        <v>1</v>
      </c>
      <c r="J20" s="767"/>
      <c r="K20" s="1238"/>
      <c r="L20" s="97"/>
    </row>
    <row r="21" spans="1:12" s="110" customFormat="1" ht="12.75" customHeight="1" x14ac:dyDescent="0.2">
      <c r="A21" s="354"/>
      <c r="B21" s="1230"/>
      <c r="C21" s="106" t="s">
        <v>345</v>
      </c>
      <c r="D21" s="699" t="s">
        <v>364</v>
      </c>
      <c r="E21" s="720">
        <v>18.899999999999999</v>
      </c>
      <c r="F21" s="720">
        <v>36.799999999999997</v>
      </c>
      <c r="G21" s="720">
        <v>15</v>
      </c>
      <c r="H21" s="720">
        <v>23.7</v>
      </c>
      <c r="I21" s="107">
        <f t="shared" si="0"/>
        <v>1.5799999999999998</v>
      </c>
      <c r="J21" s="768"/>
      <c r="K21" s="1239"/>
      <c r="L21" s="109"/>
    </row>
    <row r="22" spans="1:12" ht="12.75" customHeight="1" x14ac:dyDescent="0.2">
      <c r="A22" s="322"/>
      <c r="B22" s="1230"/>
      <c r="C22" s="106" t="s">
        <v>200</v>
      </c>
      <c r="D22" s="699" t="s">
        <v>371</v>
      </c>
      <c r="E22" s="720">
        <v>3.7</v>
      </c>
      <c r="F22" s="720">
        <v>7.2</v>
      </c>
      <c r="G22" s="720">
        <v>3.6</v>
      </c>
      <c r="H22" s="720">
        <v>3.7</v>
      </c>
      <c r="I22" s="107">
        <f t="shared" si="0"/>
        <v>1.0277777777777779</v>
      </c>
      <c r="J22" s="767"/>
      <c r="K22" s="1238"/>
      <c r="L22" s="97"/>
    </row>
    <row r="23" spans="1:12" s="112" customFormat="1" ht="12.75" customHeight="1" x14ac:dyDescent="0.2">
      <c r="A23" s="355"/>
      <c r="B23" s="1230"/>
      <c r="C23" s="106" t="s">
        <v>201</v>
      </c>
      <c r="D23" s="699" t="s">
        <v>201</v>
      </c>
      <c r="E23" s="720">
        <v>5.3</v>
      </c>
      <c r="F23" s="720">
        <v>12</v>
      </c>
      <c r="G23" s="720">
        <v>5.5</v>
      </c>
      <c r="H23" s="720">
        <v>4.9000000000000004</v>
      </c>
      <c r="I23" s="107">
        <f t="shared" si="0"/>
        <v>0.89090909090909098</v>
      </c>
      <c r="J23" s="768"/>
      <c r="K23" s="355"/>
      <c r="L23" s="111"/>
    </row>
    <row r="24" spans="1:12" s="114" customFormat="1" ht="12.75" customHeight="1" x14ac:dyDescent="0.2">
      <c r="A24" s="323"/>
      <c r="B24" s="1231"/>
      <c r="C24" s="106" t="s">
        <v>202</v>
      </c>
      <c r="D24" s="699" t="s">
        <v>202</v>
      </c>
      <c r="E24" s="720">
        <v>10.6</v>
      </c>
      <c r="F24" s="720">
        <v>32.5</v>
      </c>
      <c r="G24" s="720">
        <v>9.6</v>
      </c>
      <c r="H24" s="720">
        <v>11.8</v>
      </c>
      <c r="I24" s="107">
        <f t="shared" si="0"/>
        <v>1.2291666666666667</v>
      </c>
      <c r="J24" s="767"/>
      <c r="K24" s="1238"/>
      <c r="L24" s="113"/>
    </row>
    <row r="25" spans="1:12" ht="12.75" customHeight="1" x14ac:dyDescent="0.2">
      <c r="A25" s="322"/>
      <c r="B25" s="1230"/>
      <c r="C25" s="106" t="s">
        <v>203</v>
      </c>
      <c r="D25" s="699" t="s">
        <v>203</v>
      </c>
      <c r="E25" s="720">
        <v>5</v>
      </c>
      <c r="F25" s="720">
        <v>11.9</v>
      </c>
      <c r="G25" s="720">
        <v>4.7</v>
      </c>
      <c r="H25" s="720">
        <v>5.3</v>
      </c>
      <c r="I25" s="107">
        <f t="shared" si="0"/>
        <v>1.1276595744680851</v>
      </c>
      <c r="J25" s="767"/>
      <c r="K25" s="1238"/>
      <c r="L25" s="97"/>
    </row>
    <row r="26" spans="1:12" ht="12.75" customHeight="1" x14ac:dyDescent="0.2">
      <c r="A26" s="322"/>
      <c r="B26" s="1230"/>
      <c r="C26" s="106" t="s">
        <v>204</v>
      </c>
      <c r="D26" s="699" t="s">
        <v>204</v>
      </c>
      <c r="E26" s="720">
        <v>3.7</v>
      </c>
      <c r="F26" s="720">
        <v>9.5</v>
      </c>
      <c r="G26" s="720">
        <v>3.6</v>
      </c>
      <c r="H26" s="720">
        <v>3.9</v>
      </c>
      <c r="I26" s="107">
        <f t="shared" si="0"/>
        <v>1.0833333333333333</v>
      </c>
      <c r="J26" s="767"/>
      <c r="K26" s="1238"/>
      <c r="L26" s="97"/>
    </row>
    <row r="27" spans="1:12" s="116" customFormat="1" ht="12.75" customHeight="1" x14ac:dyDescent="0.2">
      <c r="A27" s="324"/>
      <c r="B27" s="1232"/>
      <c r="C27" s="104" t="s">
        <v>73</v>
      </c>
      <c r="D27" s="769" t="s">
        <v>73</v>
      </c>
      <c r="E27" s="770">
        <v>6.7</v>
      </c>
      <c r="F27" s="770">
        <v>21.4</v>
      </c>
      <c r="G27" s="770">
        <v>6.2</v>
      </c>
      <c r="H27" s="770">
        <v>7.2</v>
      </c>
      <c r="I27" s="771">
        <f t="shared" si="0"/>
        <v>1.1612903225806452</v>
      </c>
      <c r="J27" s="768"/>
      <c r="K27" s="1240"/>
      <c r="L27" s="115"/>
    </row>
    <row r="28" spans="1:12" s="118" customFormat="1" ht="12.75" customHeight="1" x14ac:dyDescent="0.2">
      <c r="A28" s="325"/>
      <c r="B28" s="1233"/>
      <c r="C28" s="358" t="s">
        <v>205</v>
      </c>
      <c r="D28" s="700" t="s">
        <v>205</v>
      </c>
      <c r="E28" s="721">
        <v>8.1</v>
      </c>
      <c r="F28" s="721">
        <v>17.3</v>
      </c>
      <c r="G28" s="721">
        <v>7.7</v>
      </c>
      <c r="H28" s="721">
        <v>8.4</v>
      </c>
      <c r="I28" s="772">
        <f t="shared" si="0"/>
        <v>1.0909090909090908</v>
      </c>
      <c r="J28" s="773"/>
      <c r="K28" s="1241"/>
      <c r="L28" s="117"/>
    </row>
    <row r="29" spans="1:12" ht="12.75" customHeight="1" x14ac:dyDescent="0.2">
      <c r="A29" s="322"/>
      <c r="B29" s="1230"/>
      <c r="C29" s="106" t="s">
        <v>206</v>
      </c>
      <c r="D29" s="699" t="s">
        <v>206</v>
      </c>
      <c r="E29" s="720">
        <v>5.4</v>
      </c>
      <c r="F29" s="720">
        <v>11.9</v>
      </c>
      <c r="G29" s="720">
        <v>6</v>
      </c>
      <c r="H29" s="720">
        <v>4.5999999999999996</v>
      </c>
      <c r="I29" s="107">
        <f t="shared" si="0"/>
        <v>0.76666666666666661</v>
      </c>
      <c r="J29" s="767"/>
      <c r="K29" s="1238"/>
      <c r="L29" s="97"/>
    </row>
    <row r="30" spans="1:12" ht="12.75" customHeight="1" x14ac:dyDescent="0.2">
      <c r="A30" s="322"/>
      <c r="B30" s="1230"/>
      <c r="C30" s="106" t="s">
        <v>207</v>
      </c>
      <c r="D30" s="699" t="s">
        <v>207</v>
      </c>
      <c r="E30" s="720">
        <v>4.8</v>
      </c>
      <c r="F30" s="720">
        <v>9</v>
      </c>
      <c r="G30" s="720">
        <v>4.8</v>
      </c>
      <c r="H30" s="720">
        <v>4.7</v>
      </c>
      <c r="I30" s="107">
        <f t="shared" si="0"/>
        <v>0.97916666666666674</v>
      </c>
      <c r="J30" s="767"/>
      <c r="K30" s="1238"/>
      <c r="L30" s="97"/>
    </row>
    <row r="31" spans="1:12" ht="12.75" customHeight="1" x14ac:dyDescent="0.2">
      <c r="A31" s="322"/>
      <c r="B31" s="1230"/>
      <c r="C31" s="106" t="s">
        <v>347</v>
      </c>
      <c r="D31" s="699" t="s">
        <v>366</v>
      </c>
      <c r="E31" s="720">
        <v>3.7</v>
      </c>
      <c r="F31" s="720">
        <v>9.9</v>
      </c>
      <c r="G31" s="720">
        <v>3.4</v>
      </c>
      <c r="H31" s="720">
        <v>4.0999999999999996</v>
      </c>
      <c r="I31" s="107">
        <f t="shared" si="0"/>
        <v>1.2058823529411764</v>
      </c>
      <c r="J31" s="767"/>
      <c r="K31" s="1238"/>
      <c r="L31" s="97"/>
    </row>
    <row r="32" spans="1:12" ht="12.75" customHeight="1" x14ac:dyDescent="0.2">
      <c r="A32" s="322"/>
      <c r="B32" s="1230"/>
      <c r="C32" s="106" t="s">
        <v>334</v>
      </c>
      <c r="D32" s="699" t="s">
        <v>367</v>
      </c>
      <c r="E32" s="720">
        <v>6.9</v>
      </c>
      <c r="F32" s="720">
        <v>10.3</v>
      </c>
      <c r="G32" s="720">
        <v>7.7</v>
      </c>
      <c r="H32" s="720">
        <v>6.1</v>
      </c>
      <c r="I32" s="107">
        <f t="shared" si="0"/>
        <v>0.79220779220779214</v>
      </c>
      <c r="J32" s="767"/>
      <c r="K32" s="1238"/>
      <c r="L32" s="97"/>
    </row>
    <row r="33" spans="1:12" ht="12.75" customHeight="1" x14ac:dyDescent="0.2">
      <c r="A33" s="322"/>
      <c r="B33" s="1230"/>
      <c r="C33" s="106" t="s">
        <v>239</v>
      </c>
      <c r="D33" s="699" t="s">
        <v>372</v>
      </c>
      <c r="E33" s="720">
        <v>6.3</v>
      </c>
      <c r="F33" s="720">
        <v>10.6</v>
      </c>
      <c r="G33" s="720">
        <v>6.9</v>
      </c>
      <c r="H33" s="720">
        <v>5.8</v>
      </c>
      <c r="I33" s="107">
        <f t="shared" si="0"/>
        <v>0.84057971014492749</v>
      </c>
      <c r="J33" s="767"/>
      <c r="K33" s="1238"/>
      <c r="L33" s="97"/>
    </row>
    <row r="34" spans="1:12" s="121" customFormat="1" ht="12.75" customHeight="1" x14ac:dyDescent="0.2">
      <c r="A34" s="356"/>
      <c r="B34" s="1230"/>
      <c r="C34" s="106" t="s">
        <v>208</v>
      </c>
      <c r="D34" s="699" t="s">
        <v>208</v>
      </c>
      <c r="E34" s="720">
        <v>3.8</v>
      </c>
      <c r="F34" s="720">
        <v>12.7</v>
      </c>
      <c r="G34" s="720">
        <v>3.9</v>
      </c>
      <c r="H34" s="720">
        <v>3.7</v>
      </c>
      <c r="I34" s="107">
        <f t="shared" si="0"/>
        <v>0.94871794871794879</v>
      </c>
      <c r="J34" s="767"/>
      <c r="K34" s="1242"/>
      <c r="L34" s="119"/>
    </row>
    <row r="35" spans="1:12" ht="12.75" customHeight="1" x14ac:dyDescent="0.2">
      <c r="A35" s="322"/>
      <c r="B35" s="1230"/>
      <c r="C35" s="106" t="s">
        <v>346</v>
      </c>
      <c r="D35" s="699" t="s">
        <v>365</v>
      </c>
      <c r="E35" s="720">
        <v>4</v>
      </c>
      <c r="F35" s="720">
        <v>10.9</v>
      </c>
      <c r="G35" s="720">
        <v>4.0999999999999996</v>
      </c>
      <c r="H35" s="720">
        <v>3.9</v>
      </c>
      <c r="I35" s="107">
        <f t="shared" si="0"/>
        <v>0.95121951219512202</v>
      </c>
      <c r="J35" s="767"/>
      <c r="K35" s="1238"/>
      <c r="L35" s="97"/>
    </row>
    <row r="36" spans="1:12" s="112" customFormat="1" ht="12.75" customHeight="1" x14ac:dyDescent="0.2">
      <c r="A36" s="355"/>
      <c r="B36" s="1230"/>
      <c r="C36" s="106" t="s">
        <v>368</v>
      </c>
      <c r="D36" s="699" t="s">
        <v>368</v>
      </c>
      <c r="E36" s="720">
        <v>4</v>
      </c>
      <c r="F36" s="720" t="s">
        <v>686</v>
      </c>
      <c r="G36" s="720">
        <v>4.5999999999999996</v>
      </c>
      <c r="H36" s="720">
        <v>3.2</v>
      </c>
      <c r="I36" s="107">
        <f t="shared" si="0"/>
        <v>0.69565217391304357</v>
      </c>
      <c r="J36" s="768"/>
      <c r="K36" s="355"/>
      <c r="L36" s="111"/>
    </row>
    <row r="37" spans="1:12" ht="12.75" customHeight="1" x14ac:dyDescent="0.2">
      <c r="A37" s="322"/>
      <c r="B37" s="1230"/>
      <c r="C37" s="106" t="s">
        <v>210</v>
      </c>
      <c r="D37" s="699" t="s">
        <v>210</v>
      </c>
      <c r="E37" s="720">
        <v>6</v>
      </c>
      <c r="F37" s="720">
        <v>17.100000000000001</v>
      </c>
      <c r="G37" s="720">
        <v>6.1</v>
      </c>
      <c r="H37" s="720">
        <v>5.9</v>
      </c>
      <c r="I37" s="107">
        <f t="shared" si="0"/>
        <v>0.96721311475409844</v>
      </c>
      <c r="J37" s="767"/>
      <c r="K37" s="1238"/>
      <c r="L37" s="97"/>
    </row>
    <row r="38" spans="1:12" s="118" customFormat="1" ht="12.75" customHeight="1" x14ac:dyDescent="0.2">
      <c r="A38" s="325"/>
      <c r="B38" s="1234"/>
      <c r="C38" s="358" t="s">
        <v>211</v>
      </c>
      <c r="D38" s="700" t="s">
        <v>373</v>
      </c>
      <c r="E38" s="721">
        <v>6.7</v>
      </c>
      <c r="F38" s="721">
        <v>15.3</v>
      </c>
      <c r="G38" s="721">
        <v>6.5</v>
      </c>
      <c r="H38" s="721">
        <v>6.9</v>
      </c>
      <c r="I38" s="772">
        <f t="shared" si="0"/>
        <v>1.0615384615384615</v>
      </c>
      <c r="J38" s="773"/>
      <c r="K38" s="1241"/>
      <c r="L38" s="117"/>
    </row>
    <row r="39" spans="1:12" ht="23.25" customHeight="1" x14ac:dyDescent="0.2">
      <c r="A39" s="322"/>
      <c r="B39" s="1230"/>
      <c r="C39" s="106" t="s">
        <v>389</v>
      </c>
      <c r="D39" s="701" t="s">
        <v>389</v>
      </c>
      <c r="E39" s="720">
        <v>3.7</v>
      </c>
      <c r="F39" s="720">
        <v>8.3000000000000007</v>
      </c>
      <c r="G39" s="720">
        <v>3.8</v>
      </c>
      <c r="H39" s="720">
        <v>3.7</v>
      </c>
      <c r="I39" s="107">
        <f t="shared" si="0"/>
        <v>0.97368421052631593</v>
      </c>
      <c r="J39" s="767"/>
      <c r="K39" s="1238"/>
      <c r="L39" s="97"/>
    </row>
    <row r="40" spans="1:12" s="127" customFormat="1" ht="12" customHeight="1" x14ac:dyDescent="0.2">
      <c r="A40" s="357"/>
      <c r="B40" s="1230"/>
      <c r="C40" s="122"/>
      <c r="D40" s="123"/>
      <c r="E40" s="124"/>
      <c r="F40" s="124"/>
      <c r="G40" s="125"/>
      <c r="H40" s="125"/>
      <c r="I40" s="125"/>
      <c r="J40" s="125"/>
      <c r="K40" s="1243"/>
      <c r="L40" s="126"/>
    </row>
    <row r="41" spans="1:12" ht="17.25" customHeight="1" x14ac:dyDescent="0.2">
      <c r="A41" s="322"/>
      <c r="B41" s="1230"/>
      <c r="C41" s="785"/>
      <c r="D41" s="785"/>
      <c r="E41" s="786"/>
      <c r="F41" s="1715"/>
      <c r="G41" s="1715"/>
      <c r="H41" s="1715"/>
      <c r="I41" s="1715"/>
      <c r="J41" s="1715"/>
      <c r="K41" s="757"/>
      <c r="L41" s="95"/>
    </row>
    <row r="42" spans="1:12" ht="17.25" customHeight="1" x14ac:dyDescent="0.2">
      <c r="A42" s="322"/>
      <c r="B42" s="1230"/>
      <c r="C42" s="785"/>
      <c r="D42" s="1719" t="s">
        <v>687</v>
      </c>
      <c r="E42" s="1719"/>
      <c r="F42" s="1719"/>
      <c r="G42" s="787"/>
      <c r="H42" s="787"/>
      <c r="I42" s="1715"/>
      <c r="J42" s="1715"/>
      <c r="K42" s="757"/>
      <c r="L42" s="95"/>
    </row>
    <row r="43" spans="1:12" ht="17.25" customHeight="1" x14ac:dyDescent="0.2">
      <c r="A43" s="322"/>
      <c r="B43" s="1230"/>
      <c r="C43" s="785"/>
      <c r="D43" s="1719"/>
      <c r="E43" s="1719"/>
      <c r="F43" s="1719"/>
      <c r="G43" s="787"/>
      <c r="H43" s="787"/>
      <c r="I43" s="1715"/>
      <c r="J43" s="1715"/>
      <c r="K43" s="757"/>
      <c r="L43" s="95"/>
    </row>
    <row r="44" spans="1:12" ht="17.25" customHeight="1" x14ac:dyDescent="0.2">
      <c r="A44" s="322"/>
      <c r="B44" s="1230"/>
      <c r="C44" s="785"/>
      <c r="D44" s="1714" t="s">
        <v>655</v>
      </c>
      <c r="E44" s="1714"/>
      <c r="F44" s="1714"/>
      <c r="G44" s="787"/>
      <c r="H44" s="787"/>
      <c r="I44" s="1715"/>
      <c r="J44" s="1715"/>
      <c r="K44" s="757"/>
      <c r="L44" s="95"/>
    </row>
    <row r="45" spans="1:12" ht="17.25" customHeight="1" x14ac:dyDescent="0.2">
      <c r="A45" s="322"/>
      <c r="B45" s="1230"/>
      <c r="C45" s="785"/>
      <c r="D45" s="1714"/>
      <c r="E45" s="1714"/>
      <c r="F45" s="1714"/>
      <c r="G45" s="787"/>
      <c r="H45" s="787"/>
      <c r="I45" s="1715"/>
      <c r="J45" s="1715"/>
      <c r="K45" s="757"/>
      <c r="L45" s="95"/>
    </row>
    <row r="46" spans="1:12" ht="17.25" customHeight="1" x14ac:dyDescent="0.2">
      <c r="A46" s="322"/>
      <c r="B46" s="1230"/>
      <c r="C46" s="785"/>
      <c r="D46" s="1714"/>
      <c r="E46" s="1714"/>
      <c r="F46" s="1714"/>
      <c r="G46" s="787"/>
      <c r="H46" s="787"/>
      <c r="I46" s="1715"/>
      <c r="J46" s="1715"/>
      <c r="K46" s="757"/>
      <c r="L46" s="95"/>
    </row>
    <row r="47" spans="1:12" ht="17.25" customHeight="1" x14ac:dyDescent="0.2">
      <c r="A47" s="322"/>
      <c r="B47" s="1230"/>
      <c r="C47" s="785"/>
      <c r="D47" s="1714" t="s">
        <v>659</v>
      </c>
      <c r="E47" s="1714"/>
      <c r="F47" s="1714"/>
      <c r="G47" s="787"/>
      <c r="H47" s="787"/>
      <c r="I47" s="1715"/>
      <c r="J47" s="1715"/>
      <c r="K47" s="757"/>
      <c r="L47" s="95"/>
    </row>
    <row r="48" spans="1:12" ht="17.25" customHeight="1" x14ac:dyDescent="0.2">
      <c r="A48" s="322"/>
      <c r="B48" s="1230"/>
      <c r="C48" s="785"/>
      <c r="D48" s="1714"/>
      <c r="E48" s="1714"/>
      <c r="F48" s="1714"/>
      <c r="G48" s="787"/>
      <c r="H48" s="787"/>
      <c r="I48" s="1715"/>
      <c r="J48" s="1715"/>
      <c r="K48" s="757"/>
      <c r="L48" s="95"/>
    </row>
    <row r="49" spans="1:12" ht="17.25" customHeight="1" x14ac:dyDescent="0.2">
      <c r="A49" s="322"/>
      <c r="B49" s="1230"/>
      <c r="C49" s="785"/>
      <c r="D49" s="1714"/>
      <c r="E49" s="1714"/>
      <c r="F49" s="1714"/>
      <c r="G49" s="787"/>
      <c r="H49" s="787"/>
      <c r="I49" s="1715"/>
      <c r="J49" s="1715"/>
      <c r="K49" s="757"/>
      <c r="L49" s="95"/>
    </row>
    <row r="50" spans="1:12" ht="17.25" customHeight="1" x14ac:dyDescent="0.2">
      <c r="A50" s="322"/>
      <c r="B50" s="1230"/>
      <c r="C50" s="785"/>
      <c r="D50" s="1714" t="s">
        <v>656</v>
      </c>
      <c r="E50" s="1714"/>
      <c r="F50" s="1714"/>
      <c r="G50" s="787"/>
      <c r="H50" s="787"/>
      <c r="I50" s="1715"/>
      <c r="J50" s="1715"/>
      <c r="K50" s="757"/>
      <c r="L50" s="95"/>
    </row>
    <row r="51" spans="1:12" ht="17.25" customHeight="1" x14ac:dyDescent="0.2">
      <c r="A51" s="322"/>
      <c r="B51" s="1230"/>
      <c r="C51" s="785"/>
      <c r="D51" s="1714"/>
      <c r="E51" s="1714"/>
      <c r="F51" s="1714"/>
      <c r="G51" s="787"/>
      <c r="H51" s="787"/>
      <c r="I51" s="1715"/>
      <c r="J51" s="1715"/>
      <c r="K51" s="757"/>
      <c r="L51" s="95"/>
    </row>
    <row r="52" spans="1:12" ht="17.25" customHeight="1" x14ac:dyDescent="0.2">
      <c r="A52" s="322"/>
      <c r="B52" s="1230"/>
      <c r="C52" s="785"/>
      <c r="D52" s="1714"/>
      <c r="E52" s="1714"/>
      <c r="F52" s="1714"/>
      <c r="G52" s="787"/>
      <c r="H52" s="787"/>
      <c r="I52" s="1715"/>
      <c r="J52" s="1715"/>
      <c r="K52" s="757"/>
      <c r="L52" s="95"/>
    </row>
    <row r="53" spans="1:12" s="121" customFormat="1" ht="17.25" customHeight="1" x14ac:dyDescent="0.2">
      <c r="A53" s="356"/>
      <c r="B53" s="1230"/>
      <c r="C53" s="785"/>
      <c r="D53" s="1719" t="s">
        <v>657</v>
      </c>
      <c r="E53" s="1719"/>
      <c r="F53" s="1719"/>
      <c r="G53" s="787"/>
      <c r="H53" s="787"/>
      <c r="I53" s="1715"/>
      <c r="J53" s="1715"/>
      <c r="K53" s="1244"/>
      <c r="L53" s="120"/>
    </row>
    <row r="54" spans="1:12" ht="17.25" customHeight="1" x14ac:dyDescent="0.2">
      <c r="A54" s="322"/>
      <c r="B54" s="1230"/>
      <c r="C54" s="785"/>
      <c r="D54" s="1719"/>
      <c r="E54" s="1719"/>
      <c r="F54" s="1719"/>
      <c r="G54" s="787"/>
      <c r="H54" s="787"/>
      <c r="I54" s="1715"/>
      <c r="J54" s="1715"/>
      <c r="K54" s="757"/>
      <c r="L54" s="95"/>
    </row>
    <row r="55" spans="1:12" ht="17.25" customHeight="1" x14ac:dyDescent="0.2">
      <c r="A55" s="322"/>
      <c r="B55" s="1230"/>
      <c r="C55" s="785"/>
      <c r="D55" s="1719"/>
      <c r="E55" s="1719"/>
      <c r="F55" s="1719"/>
      <c r="G55" s="787"/>
      <c r="H55" s="787"/>
      <c r="I55" s="1715"/>
      <c r="J55" s="1715"/>
      <c r="K55" s="757"/>
      <c r="L55" s="95"/>
    </row>
    <row r="56" spans="1:12" ht="5.25" customHeight="1" x14ac:dyDescent="0.2">
      <c r="A56" s="322"/>
      <c r="B56" s="1230"/>
      <c r="C56" s="785"/>
      <c r="D56" s="787"/>
      <c r="E56" s="787"/>
      <c r="F56" s="787"/>
      <c r="G56" s="787"/>
      <c r="H56" s="787"/>
      <c r="I56" s="1715"/>
      <c r="J56" s="1715"/>
      <c r="K56" s="757"/>
      <c r="L56" s="95"/>
    </row>
    <row r="57" spans="1:12" ht="18.75" customHeight="1" x14ac:dyDescent="0.2">
      <c r="A57" s="322"/>
      <c r="B57" s="1230"/>
      <c r="C57" s="785"/>
      <c r="D57" s="785"/>
      <c r="E57" s="786"/>
      <c r="F57" s="1715"/>
      <c r="G57" s="1715"/>
      <c r="H57" s="1715"/>
      <c r="I57" s="1715"/>
      <c r="J57" s="1715"/>
      <c r="K57" s="757"/>
      <c r="L57" s="95"/>
    </row>
    <row r="58" spans="1:12" ht="18.75" customHeight="1" x14ac:dyDescent="0.2">
      <c r="A58" s="322"/>
      <c r="B58" s="1230"/>
      <c r="C58" s="1716" t="s">
        <v>658</v>
      </c>
      <c r="D58" s="1716"/>
      <c r="E58" s="1716"/>
      <c r="F58" s="1716"/>
      <c r="G58" s="1716"/>
      <c r="H58" s="1716"/>
      <c r="I58" s="1716"/>
      <c r="J58" s="1716"/>
      <c r="K58" s="1199"/>
      <c r="L58" s="95"/>
    </row>
    <row r="59" spans="1:12" ht="11.25" customHeight="1" x14ac:dyDescent="0.2">
      <c r="A59" s="322"/>
      <c r="B59" s="1230"/>
      <c r="C59" s="1717" t="s">
        <v>688</v>
      </c>
      <c r="D59" s="1718"/>
      <c r="E59" s="1718"/>
      <c r="F59" s="1718"/>
      <c r="G59" s="1718"/>
      <c r="H59" s="1718"/>
      <c r="I59" s="1718"/>
      <c r="J59" s="1718"/>
      <c r="K59" s="1718"/>
      <c r="L59" s="95"/>
    </row>
    <row r="60" spans="1:12" ht="13.5" customHeight="1" x14ac:dyDescent="0.2">
      <c r="A60" s="322"/>
      <c r="B60" s="1247">
        <v>22</v>
      </c>
      <c r="C60" s="1713">
        <v>43405</v>
      </c>
      <c r="D60" s="1713"/>
      <c r="E60" s="1246"/>
      <c r="F60" s="128"/>
      <c r="G60" s="129"/>
      <c r="H60" s="129"/>
      <c r="J60" s="1245"/>
      <c r="L60" s="95"/>
    </row>
    <row r="62" spans="1:12" ht="15" x14ac:dyDescent="0.2">
      <c r="E62" s="967"/>
    </row>
  </sheetData>
  <mergeCells count="29">
    <mergeCell ref="D47:F49"/>
    <mergeCell ref="D44:F46"/>
    <mergeCell ref="C4:J4"/>
    <mergeCell ref="C7:D7"/>
    <mergeCell ref="F41:H41"/>
    <mergeCell ref="I41:J41"/>
    <mergeCell ref="I42:J42"/>
    <mergeCell ref="D42:F43"/>
    <mergeCell ref="I57:J57"/>
    <mergeCell ref="D53:F55"/>
    <mergeCell ref="I52:J52"/>
    <mergeCell ref="I53:J53"/>
    <mergeCell ref="I54:J54"/>
    <mergeCell ref="C60:D60"/>
    <mergeCell ref="D50:F52"/>
    <mergeCell ref="I43:J43"/>
    <mergeCell ref="I44:J44"/>
    <mergeCell ref="I45:J45"/>
    <mergeCell ref="I46:J46"/>
    <mergeCell ref="I47:J47"/>
    <mergeCell ref="I48:J48"/>
    <mergeCell ref="I49:J49"/>
    <mergeCell ref="I50:J50"/>
    <mergeCell ref="I51:J51"/>
    <mergeCell ref="C58:J58"/>
    <mergeCell ref="C59:K59"/>
    <mergeCell ref="I55:J55"/>
    <mergeCell ref="I56:J56"/>
    <mergeCell ref="F57:H57"/>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11 I13:I26">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pageSetUpPr fitToPage="1"/>
  </sheetPr>
  <dimension ref="A1:AG71"/>
  <sheetViews>
    <sheetView workbookViewId="0">
      <selection activeCell="Q10" sqref="Q10"/>
    </sheetView>
  </sheetViews>
  <sheetFormatPr defaultRowHeight="12.75" x14ac:dyDescent="0.2"/>
  <cols>
    <col min="1" max="1" width="1" customWidth="1"/>
    <col min="2" max="2" width="2.5703125" style="1"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06"/>
      <c r="C1" s="206"/>
      <c r="D1" s="1729" t="s">
        <v>309</v>
      </c>
      <c r="E1" s="1729"/>
      <c r="F1" s="1729"/>
      <c r="G1" s="1729"/>
      <c r="H1" s="1729"/>
      <c r="I1" s="207"/>
      <c r="J1" s="207"/>
      <c r="K1" s="207"/>
      <c r="L1" s="207"/>
      <c r="M1" s="207"/>
      <c r="N1" s="207"/>
      <c r="O1" s="207"/>
      <c r="P1" s="207"/>
      <c r="Q1" s="207"/>
      <c r="R1" s="207"/>
      <c r="S1" s="207"/>
      <c r="T1" s="207"/>
      <c r="U1" s="207"/>
      <c r="V1" s="207"/>
      <c r="W1" s="207"/>
      <c r="X1" s="246"/>
      <c r="Y1" s="1250"/>
      <c r="Z1" s="1250"/>
      <c r="AA1" s="1250"/>
      <c r="AB1" s="1250"/>
      <c r="AC1" s="1250"/>
      <c r="AD1" s="1250"/>
      <c r="AE1" s="1250"/>
      <c r="AF1" s="1250"/>
      <c r="AG1" s="2"/>
    </row>
    <row r="2" spans="1:33" ht="6" customHeight="1" x14ac:dyDescent="0.2">
      <c r="A2" s="4"/>
      <c r="B2" s="1552"/>
      <c r="C2" s="1552"/>
      <c r="D2" s="1552"/>
      <c r="E2" s="16"/>
      <c r="F2" s="16"/>
      <c r="G2" s="16"/>
      <c r="H2" s="16"/>
      <c r="I2" s="16"/>
      <c r="J2" s="205"/>
      <c r="K2" s="205"/>
      <c r="L2" s="205"/>
      <c r="M2" s="205"/>
      <c r="N2" s="205"/>
      <c r="O2" s="205"/>
      <c r="P2" s="205"/>
      <c r="Q2" s="205"/>
      <c r="R2" s="205"/>
      <c r="S2" s="205"/>
      <c r="T2" s="205"/>
      <c r="U2" s="205"/>
      <c r="V2" s="205"/>
      <c r="W2" s="205"/>
      <c r="X2" s="205"/>
      <c r="Y2" s="205"/>
      <c r="Z2" s="4"/>
      <c r="AA2" s="4"/>
      <c r="AB2" s="4"/>
      <c r="AC2" s="4"/>
      <c r="AD2" s="4"/>
      <c r="AE2" s="4"/>
      <c r="AF2" s="493"/>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208"/>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208"/>
      <c r="AG4" s="6"/>
    </row>
    <row r="5" spans="1:33" ht="3.75" customHeight="1" x14ac:dyDescent="0.2">
      <c r="A5" s="4"/>
      <c r="B5" s="4"/>
      <c r="C5" s="8"/>
      <c r="D5" s="8"/>
      <c r="E5" s="8"/>
      <c r="F5" s="1726"/>
      <c r="G5" s="1726"/>
      <c r="H5" s="1726"/>
      <c r="I5" s="1726"/>
      <c r="J5" s="1726"/>
      <c r="K5" s="1726"/>
      <c r="L5" s="1726"/>
      <c r="M5" s="8"/>
      <c r="N5" s="8"/>
      <c r="O5" s="8"/>
      <c r="P5" s="8"/>
      <c r="Q5" s="8"/>
      <c r="R5" s="3"/>
      <c r="S5" s="3"/>
      <c r="T5" s="3"/>
      <c r="U5" s="61"/>
      <c r="V5" s="3"/>
      <c r="W5" s="3"/>
      <c r="X5" s="3"/>
      <c r="Y5" s="3"/>
      <c r="Z5" s="3"/>
      <c r="AA5" s="3"/>
      <c r="AB5" s="3"/>
      <c r="AC5" s="3"/>
      <c r="AD5" s="3"/>
      <c r="AE5" s="3"/>
      <c r="AF5" s="208"/>
      <c r="AG5" s="2"/>
    </row>
    <row r="6" spans="1:33" ht="9.75" customHeight="1" x14ac:dyDescent="0.2">
      <c r="A6" s="4"/>
      <c r="B6" s="4"/>
      <c r="C6" s="8"/>
      <c r="D6" s="8"/>
      <c r="E6" s="10"/>
      <c r="F6" s="1725"/>
      <c r="G6" s="1725"/>
      <c r="H6" s="1725"/>
      <c r="I6" s="1725"/>
      <c r="J6" s="1725"/>
      <c r="K6" s="1725"/>
      <c r="L6" s="1725"/>
      <c r="M6" s="1725"/>
      <c r="N6" s="1725"/>
      <c r="O6" s="1725"/>
      <c r="P6" s="1725"/>
      <c r="Q6" s="1725"/>
      <c r="R6" s="1725"/>
      <c r="S6" s="1725"/>
      <c r="T6" s="1725"/>
      <c r="U6" s="1725"/>
      <c r="V6" s="1725"/>
      <c r="W6" s="10"/>
      <c r="X6" s="1725"/>
      <c r="Y6" s="1725"/>
      <c r="Z6" s="1725"/>
      <c r="AA6" s="1725"/>
      <c r="AB6" s="1725"/>
      <c r="AC6" s="1725"/>
      <c r="AD6" s="1725"/>
      <c r="AE6" s="10"/>
      <c r="AF6" s="208"/>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94"/>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248"/>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94"/>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94"/>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94"/>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94"/>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94"/>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94"/>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94"/>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94"/>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94"/>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94"/>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94"/>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94"/>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94"/>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94"/>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94"/>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94"/>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94"/>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94"/>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94"/>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94"/>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94"/>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94"/>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94"/>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94"/>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94"/>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94"/>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94"/>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94"/>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94"/>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94"/>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94"/>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94"/>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94"/>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94"/>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94"/>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94"/>
      <c r="AG44" s="2"/>
    </row>
    <row r="45" spans="1:33" ht="11.25" customHeight="1" x14ac:dyDescent="0.2">
      <c r="A45" s="4"/>
      <c r="B45" s="4"/>
      <c r="C45" s="8"/>
      <c r="D45" s="8"/>
      <c r="E45" s="10"/>
      <c r="F45" s="1725"/>
      <c r="G45" s="1725"/>
      <c r="H45" s="1725"/>
      <c r="I45" s="1725"/>
      <c r="J45" s="1725"/>
      <c r="K45" s="1725"/>
      <c r="L45" s="1725"/>
      <c r="M45" s="1725"/>
      <c r="N45" s="1725"/>
      <c r="O45" s="1725"/>
      <c r="P45" s="1725"/>
      <c r="Q45" s="1725"/>
      <c r="R45" s="1725"/>
      <c r="S45" s="1725"/>
      <c r="T45" s="1725"/>
      <c r="U45" s="1725"/>
      <c r="V45" s="1725"/>
      <c r="W45" s="10"/>
      <c r="X45" s="1725"/>
      <c r="Y45" s="1725"/>
      <c r="Z45" s="1725"/>
      <c r="AA45" s="1725"/>
      <c r="AB45" s="1725"/>
      <c r="AC45" s="1725"/>
      <c r="AD45" s="1725"/>
      <c r="AE45" s="10"/>
      <c r="AF45" s="208"/>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94"/>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94"/>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249"/>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94"/>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94"/>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94"/>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94"/>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94"/>
      <c r="AG53" s="2"/>
    </row>
    <row r="54" spans="1:33" ht="12"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94"/>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94"/>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94"/>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94"/>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94"/>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94"/>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94"/>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94"/>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94"/>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94"/>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94"/>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94"/>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94"/>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94"/>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94"/>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28"/>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94"/>
      <c r="AG70" s="4"/>
    </row>
    <row r="71" spans="1:33" ht="13.5" customHeight="1" x14ac:dyDescent="0.2">
      <c r="A71" s="4"/>
      <c r="G71" s="1730"/>
      <c r="H71" s="1731"/>
      <c r="I71" s="4"/>
      <c r="J71" s="4"/>
      <c r="K71" s="4"/>
      <c r="L71" s="4"/>
      <c r="M71" s="4"/>
      <c r="N71" s="4"/>
      <c r="O71" s="4"/>
      <c r="P71" s="4"/>
      <c r="Q71" s="4"/>
      <c r="R71" s="4"/>
      <c r="S71" s="4"/>
      <c r="T71" s="4"/>
      <c r="U71" s="4"/>
      <c r="V71" s="75"/>
      <c r="W71" s="4"/>
      <c r="X71" s="4"/>
      <c r="Y71" s="4"/>
      <c r="Z71" s="1727">
        <v>43405</v>
      </c>
      <c r="AA71" s="1727"/>
      <c r="AB71" s="1727"/>
      <c r="AC71" s="1727"/>
      <c r="AD71" s="1727"/>
      <c r="AE71" s="1728"/>
      <c r="AF71" s="331">
        <v>23</v>
      </c>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9"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pageSetUpPr fitToPage="1"/>
  </sheetPr>
  <dimension ref="A1:AG73"/>
  <sheetViews>
    <sheetView topLeftCell="A31" workbookViewId="0">
      <selection activeCell="Q10" sqref="Q10"/>
    </sheetView>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x14ac:dyDescent="0.2">
      <c r="A1" s="2"/>
      <c r="B1" s="206"/>
      <c r="C1" s="206"/>
      <c r="D1" s="206"/>
      <c r="E1" s="206"/>
      <c r="F1" s="206"/>
      <c r="G1" s="207"/>
      <c r="H1" s="207"/>
      <c r="I1" s="207"/>
      <c r="J1" s="207"/>
      <c r="K1" s="207"/>
      <c r="L1" s="207"/>
      <c r="M1" s="207"/>
      <c r="N1" s="207"/>
      <c r="O1" s="207"/>
      <c r="P1" s="207"/>
      <c r="Q1" s="207"/>
      <c r="R1" s="207"/>
      <c r="S1" s="207"/>
      <c r="T1" s="207"/>
      <c r="U1" s="207"/>
      <c r="V1" s="207"/>
      <c r="W1" s="207"/>
      <c r="X1" s="1549" t="s">
        <v>309</v>
      </c>
      <c r="Y1" s="1549"/>
      <c r="Z1" s="1549"/>
      <c r="AA1" s="1549"/>
      <c r="AB1" s="1549"/>
      <c r="AC1" s="1549"/>
      <c r="AD1" s="1549"/>
      <c r="AE1" s="1549"/>
      <c r="AF1" s="1549"/>
      <c r="AG1" s="2"/>
    </row>
    <row r="2" spans="1:33" ht="6" customHeight="1" x14ac:dyDescent="0.2">
      <c r="A2" s="2"/>
      <c r="B2" s="1550"/>
      <c r="C2" s="1551"/>
      <c r="D2" s="1551"/>
      <c r="E2" s="16"/>
      <c r="F2" s="16"/>
      <c r="G2" s="16"/>
      <c r="H2" s="16"/>
      <c r="I2" s="16"/>
      <c r="J2" s="205"/>
      <c r="K2" s="205"/>
      <c r="L2" s="205"/>
      <c r="M2" s="205"/>
      <c r="N2" s="205"/>
      <c r="O2" s="205"/>
      <c r="P2" s="205"/>
      <c r="Q2" s="205"/>
      <c r="R2" s="205"/>
      <c r="S2" s="205"/>
      <c r="T2" s="205"/>
      <c r="U2" s="205"/>
      <c r="V2" s="205"/>
      <c r="W2" s="205"/>
      <c r="X2" s="205"/>
      <c r="Y2" s="205"/>
      <c r="Z2" s="4"/>
      <c r="AA2" s="4"/>
      <c r="AB2" s="4"/>
      <c r="AC2" s="4"/>
      <c r="AD2" s="4"/>
      <c r="AE2" s="4"/>
      <c r="AF2" s="4"/>
      <c r="AG2" s="4"/>
    </row>
    <row r="3" spans="1:33" ht="12" customHeight="1" x14ac:dyDescent="0.2">
      <c r="A3" s="2"/>
      <c r="B3" s="215"/>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15"/>
      <c r="C5" s="1200"/>
      <c r="D5" s="1200"/>
      <c r="E5" s="8"/>
      <c r="F5" s="1726"/>
      <c r="G5" s="1726"/>
      <c r="H5" s="1726"/>
      <c r="I5" s="1726"/>
      <c r="J5" s="1726"/>
      <c r="K5" s="1726"/>
      <c r="L5" s="1726"/>
      <c r="M5" s="8"/>
      <c r="N5" s="8"/>
      <c r="O5" s="8"/>
      <c r="P5" s="8"/>
      <c r="Q5" s="8"/>
      <c r="R5" s="3"/>
      <c r="S5" s="3"/>
      <c r="T5" s="3"/>
      <c r="U5" s="61"/>
      <c r="V5" s="3"/>
      <c r="W5" s="3"/>
      <c r="X5" s="3"/>
      <c r="Y5" s="3"/>
      <c r="Z5" s="3"/>
      <c r="AA5" s="3"/>
      <c r="AB5" s="3"/>
      <c r="AC5" s="3"/>
      <c r="AD5" s="3"/>
      <c r="AE5" s="3"/>
      <c r="AF5" s="4"/>
      <c r="AG5" s="4"/>
    </row>
    <row r="6" spans="1:33" ht="9.75" customHeight="1" x14ac:dyDescent="0.2">
      <c r="A6" s="2"/>
      <c r="B6" s="215"/>
      <c r="C6" s="1200"/>
      <c r="D6" s="1200"/>
      <c r="E6" s="10"/>
      <c r="F6" s="1725"/>
      <c r="G6" s="1725"/>
      <c r="H6" s="1725"/>
      <c r="I6" s="1725"/>
      <c r="J6" s="1725"/>
      <c r="K6" s="1725"/>
      <c r="L6" s="1725"/>
      <c r="M6" s="1725"/>
      <c r="N6" s="1725"/>
      <c r="O6" s="1725"/>
      <c r="P6" s="1725"/>
      <c r="Q6" s="1725"/>
      <c r="R6" s="1725"/>
      <c r="S6" s="1725"/>
      <c r="T6" s="1725"/>
      <c r="U6" s="1725"/>
      <c r="V6" s="1725"/>
      <c r="W6" s="10"/>
      <c r="X6" s="1725"/>
      <c r="Y6" s="1725"/>
      <c r="Z6" s="1725"/>
      <c r="AA6" s="1725"/>
      <c r="AB6" s="1725"/>
      <c r="AC6" s="1725"/>
      <c r="AD6" s="1725"/>
      <c r="AE6" s="10"/>
      <c r="AF6" s="4"/>
      <c r="AG6" s="4"/>
    </row>
    <row r="7" spans="1:33" ht="12.75" customHeight="1" x14ac:dyDescent="0.2">
      <c r="A7" s="2"/>
      <c r="B7" s="215"/>
      <c r="C7" s="1200"/>
      <c r="D7" s="120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194"/>
      <c r="AG7" s="4"/>
    </row>
    <row r="8" spans="1:33" s="50" customFormat="1" ht="13.5" hidden="1" customHeight="1" x14ac:dyDescent="0.2">
      <c r="A8" s="47"/>
      <c r="B8" s="320"/>
      <c r="C8" s="1732"/>
      <c r="D8" s="1732"/>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20"/>
      <c r="C9" s="1201"/>
      <c r="D9" s="120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317"/>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15"/>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194"/>
      <c r="AG11" s="4"/>
    </row>
    <row r="12" spans="1:33" ht="12" customHeight="1" x14ac:dyDescent="0.2">
      <c r="A12" s="2"/>
      <c r="B12" s="215"/>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194"/>
      <c r="AG12" s="4"/>
    </row>
    <row r="13" spans="1:33" ht="12" customHeight="1" x14ac:dyDescent="0.2">
      <c r="A13" s="2"/>
      <c r="B13" s="215"/>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194"/>
      <c r="AG13" s="4"/>
    </row>
    <row r="14" spans="1:33" ht="12" customHeight="1" x14ac:dyDescent="0.2">
      <c r="A14" s="2"/>
      <c r="B14" s="215"/>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194"/>
      <c r="AG14" s="4"/>
    </row>
    <row r="15" spans="1:33" ht="12" customHeight="1" x14ac:dyDescent="0.2">
      <c r="A15" s="2"/>
      <c r="B15" s="215"/>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194"/>
      <c r="AG15" s="4"/>
    </row>
    <row r="16" spans="1:33" ht="12" customHeight="1" x14ac:dyDescent="0.2">
      <c r="A16" s="2"/>
      <c r="B16" s="215"/>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194"/>
      <c r="AG16" s="4"/>
    </row>
    <row r="17" spans="1:33" ht="12" customHeight="1" x14ac:dyDescent="0.2">
      <c r="A17" s="2"/>
      <c r="B17" s="215"/>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194"/>
      <c r="AG17" s="4"/>
    </row>
    <row r="18" spans="1:33" ht="12" customHeight="1" x14ac:dyDescent="0.2">
      <c r="A18" s="2"/>
      <c r="B18" s="215"/>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194"/>
      <c r="AG18" s="4"/>
    </row>
    <row r="19" spans="1:33" ht="12" customHeight="1" x14ac:dyDescent="0.2">
      <c r="A19" s="2"/>
      <c r="B19" s="215"/>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194"/>
      <c r="AG19" s="4"/>
    </row>
    <row r="20" spans="1:33" ht="12" customHeight="1" x14ac:dyDescent="0.2">
      <c r="A20" s="2"/>
      <c r="B20" s="215"/>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194"/>
      <c r="AG20" s="4"/>
    </row>
    <row r="21" spans="1:33" ht="12" customHeight="1" x14ac:dyDescent="0.2">
      <c r="A21" s="2"/>
      <c r="B21" s="215"/>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194"/>
      <c r="AG21" s="4"/>
    </row>
    <row r="22" spans="1:33" ht="12" customHeight="1" x14ac:dyDescent="0.2">
      <c r="A22" s="2"/>
      <c r="B22" s="215"/>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194"/>
      <c r="AG22" s="4"/>
    </row>
    <row r="23" spans="1:33" ht="12" customHeight="1" x14ac:dyDescent="0.2">
      <c r="A23" s="2"/>
      <c r="B23" s="215"/>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194"/>
      <c r="AG23" s="4"/>
    </row>
    <row r="24" spans="1:33" ht="12" customHeight="1" x14ac:dyDescent="0.2">
      <c r="A24" s="2"/>
      <c r="B24" s="215"/>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194"/>
      <c r="AG24" s="4"/>
    </row>
    <row r="25" spans="1:33" ht="12" customHeight="1" x14ac:dyDescent="0.2">
      <c r="A25" s="2"/>
      <c r="B25" s="215"/>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194"/>
      <c r="AG25" s="4"/>
    </row>
    <row r="26" spans="1:33" ht="12" customHeight="1" x14ac:dyDescent="0.2">
      <c r="A26" s="2"/>
      <c r="B26" s="215"/>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194"/>
      <c r="AG26" s="4"/>
    </row>
    <row r="27" spans="1:33" ht="12" customHeight="1" x14ac:dyDescent="0.2">
      <c r="A27" s="2"/>
      <c r="B27" s="215"/>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194"/>
      <c r="AG27" s="4"/>
    </row>
    <row r="28" spans="1:33" ht="12" customHeight="1" x14ac:dyDescent="0.2">
      <c r="A28" s="2"/>
      <c r="B28" s="215"/>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194"/>
      <c r="AG28" s="4"/>
    </row>
    <row r="29" spans="1:33" ht="12" customHeight="1" x14ac:dyDescent="0.2">
      <c r="A29" s="2"/>
      <c r="B29" s="215"/>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194"/>
      <c r="AG29" s="4"/>
    </row>
    <row r="30" spans="1:33" ht="12" customHeight="1" x14ac:dyDescent="0.2">
      <c r="A30" s="2"/>
      <c r="B30" s="215"/>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194"/>
      <c r="AG30" s="4"/>
    </row>
    <row r="31" spans="1:33" ht="6" customHeight="1" x14ac:dyDescent="0.2">
      <c r="A31" s="2"/>
      <c r="B31" s="215"/>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194"/>
      <c r="AG31" s="4"/>
    </row>
    <row r="32" spans="1:33" ht="6" customHeight="1" x14ac:dyDescent="0.2">
      <c r="A32" s="2"/>
      <c r="B32" s="215"/>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194"/>
      <c r="AG32" s="4"/>
    </row>
    <row r="33" spans="1:33" ht="9" customHeight="1" x14ac:dyDescent="0.2">
      <c r="A33" s="2"/>
      <c r="B33" s="215"/>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194"/>
      <c r="AG33" s="4"/>
    </row>
    <row r="34" spans="1:33" ht="12.75" customHeight="1" x14ac:dyDescent="0.2">
      <c r="A34" s="2"/>
      <c r="B34" s="215"/>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194"/>
      <c r="AG34" s="4"/>
    </row>
    <row r="35" spans="1:33" ht="12.75" customHeight="1" x14ac:dyDescent="0.2">
      <c r="A35" s="2"/>
      <c r="B35" s="215"/>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194"/>
      <c r="AG35" s="4"/>
    </row>
    <row r="36" spans="1:33" ht="15.75" customHeight="1" x14ac:dyDescent="0.2">
      <c r="A36" s="2"/>
      <c r="B36" s="215"/>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194"/>
      <c r="AG36" s="4"/>
    </row>
    <row r="37" spans="1:33" ht="20.25" customHeight="1" x14ac:dyDescent="0.2">
      <c r="A37" s="2"/>
      <c r="B37" s="215"/>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194"/>
      <c r="AG37" s="4"/>
    </row>
    <row r="38" spans="1:33" ht="15.75" customHeight="1" x14ac:dyDescent="0.2">
      <c r="A38" s="2"/>
      <c r="B38" s="215"/>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194"/>
      <c r="AG38" s="4"/>
    </row>
    <row r="39" spans="1:33" ht="12.75" customHeight="1" x14ac:dyDescent="0.2">
      <c r="A39" s="2"/>
      <c r="B39" s="215"/>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194"/>
      <c r="AG39" s="4"/>
    </row>
    <row r="40" spans="1:33" ht="12" customHeight="1" x14ac:dyDescent="0.2">
      <c r="A40" s="2"/>
      <c r="B40" s="215"/>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194"/>
      <c r="AG40" s="4"/>
    </row>
    <row r="41" spans="1:33" ht="12.75" customHeight="1" x14ac:dyDescent="0.2">
      <c r="A41" s="2"/>
      <c r="B41" s="215"/>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194"/>
      <c r="AG41" s="4"/>
    </row>
    <row r="42" spans="1:33" ht="12.75" customHeight="1" x14ac:dyDescent="0.2">
      <c r="A42" s="2"/>
      <c r="B42" s="215"/>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194"/>
      <c r="AG42" s="4"/>
    </row>
    <row r="43" spans="1:33" ht="9" customHeight="1" x14ac:dyDescent="0.2">
      <c r="A43" s="2"/>
      <c r="B43" s="215"/>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194"/>
      <c r="AG43" s="4"/>
    </row>
    <row r="44" spans="1:33" ht="19.5" customHeight="1" x14ac:dyDescent="0.2">
      <c r="A44" s="2"/>
      <c r="B44" s="215"/>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194"/>
      <c r="AG44" s="4"/>
    </row>
    <row r="45" spans="1:33" ht="13.5" customHeight="1" x14ac:dyDescent="0.2">
      <c r="A45" s="2"/>
      <c r="B45" s="215"/>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194"/>
      <c r="AG45" s="4"/>
    </row>
    <row r="46" spans="1:33" ht="3.75" customHeight="1" x14ac:dyDescent="0.2">
      <c r="A46" s="2"/>
      <c r="B46" s="215"/>
      <c r="C46" s="1200"/>
      <c r="D46" s="1200"/>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194"/>
      <c r="AG46" s="4"/>
    </row>
    <row r="47" spans="1:33" ht="11.25" customHeight="1" x14ac:dyDescent="0.2">
      <c r="A47" s="2"/>
      <c r="B47" s="215"/>
      <c r="C47" s="1200"/>
      <c r="D47" s="1200"/>
      <c r="E47" s="10"/>
      <c r="F47" s="1725"/>
      <c r="G47" s="1725"/>
      <c r="H47" s="1725"/>
      <c r="I47" s="1725"/>
      <c r="J47" s="1725"/>
      <c r="K47" s="1725"/>
      <c r="L47" s="1725"/>
      <c r="M47" s="1725"/>
      <c r="N47" s="1725"/>
      <c r="O47" s="1725"/>
      <c r="P47" s="1725"/>
      <c r="Q47" s="1725"/>
      <c r="R47" s="1725"/>
      <c r="S47" s="1725"/>
      <c r="T47" s="1725"/>
      <c r="U47" s="1725"/>
      <c r="V47" s="1725"/>
      <c r="W47" s="10"/>
      <c r="X47" s="1725"/>
      <c r="Y47" s="1725"/>
      <c r="Z47" s="1725"/>
      <c r="AA47" s="1725"/>
      <c r="AB47" s="1725"/>
      <c r="AC47" s="1725"/>
      <c r="AD47" s="1725"/>
      <c r="AE47" s="10"/>
      <c r="AF47" s="4"/>
      <c r="AG47" s="4"/>
    </row>
    <row r="48" spans="1:33" ht="12.75" customHeight="1" x14ac:dyDescent="0.2">
      <c r="A48" s="2"/>
      <c r="B48" s="215"/>
      <c r="C48" s="1200"/>
      <c r="D48" s="120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194"/>
      <c r="AG48" s="4"/>
    </row>
    <row r="49" spans="1:33" ht="6" customHeight="1" x14ac:dyDescent="0.2">
      <c r="A49" s="2"/>
      <c r="B49" s="215"/>
      <c r="C49" s="1200"/>
      <c r="D49" s="120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194"/>
      <c r="AG49" s="4"/>
    </row>
    <row r="50" spans="1:33" s="50" customFormat="1" ht="12" customHeight="1" x14ac:dyDescent="0.2">
      <c r="A50" s="47"/>
      <c r="B50" s="320"/>
      <c r="C50" s="1201"/>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15"/>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194"/>
      <c r="AG51" s="4"/>
    </row>
    <row r="52" spans="1:33" ht="12" customHeight="1" x14ac:dyDescent="0.2">
      <c r="A52" s="2"/>
      <c r="B52" s="215"/>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194"/>
      <c r="AG52" s="4"/>
    </row>
    <row r="53" spans="1:33" ht="12" customHeight="1" x14ac:dyDescent="0.2">
      <c r="A53" s="2"/>
      <c r="B53" s="215"/>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194"/>
      <c r="AG53" s="4"/>
    </row>
    <row r="54" spans="1:33" ht="12" customHeight="1" x14ac:dyDescent="0.2">
      <c r="A54" s="2"/>
      <c r="B54" s="215"/>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194"/>
      <c r="AG54" s="4"/>
    </row>
    <row r="55" spans="1:33" ht="12" customHeight="1" x14ac:dyDescent="0.2">
      <c r="A55" s="2"/>
      <c r="B55" s="215"/>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194"/>
      <c r="AG55" s="4"/>
    </row>
    <row r="56" spans="1:33" ht="12" customHeight="1" x14ac:dyDescent="0.2">
      <c r="A56" s="2"/>
      <c r="B56" s="215"/>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194"/>
      <c r="AG56" s="4"/>
    </row>
    <row r="57" spans="1:33" ht="12" customHeight="1" x14ac:dyDescent="0.2">
      <c r="A57" s="2"/>
      <c r="B57" s="215"/>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194"/>
      <c r="AG57" s="4"/>
    </row>
    <row r="58" spans="1:33" ht="12" customHeight="1" x14ac:dyDescent="0.2">
      <c r="A58" s="2"/>
      <c r="B58" s="215"/>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194"/>
      <c r="AG58" s="4"/>
    </row>
    <row r="59" spans="1:33" ht="12" customHeight="1" x14ac:dyDescent="0.2">
      <c r="A59" s="2"/>
      <c r="B59" s="215"/>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194"/>
      <c r="AG59" s="4"/>
    </row>
    <row r="60" spans="1:33" ht="12" customHeight="1" x14ac:dyDescent="0.2">
      <c r="A60" s="2"/>
      <c r="B60" s="215"/>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194"/>
      <c r="AG60" s="4"/>
    </row>
    <row r="61" spans="1:33" ht="12" customHeight="1" x14ac:dyDescent="0.2">
      <c r="A61" s="2"/>
      <c r="B61" s="215"/>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194"/>
      <c r="AG61" s="4"/>
    </row>
    <row r="62" spans="1:33" ht="12" customHeight="1" x14ac:dyDescent="0.2">
      <c r="A62" s="2"/>
      <c r="B62" s="215"/>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194"/>
      <c r="AG62" s="4"/>
    </row>
    <row r="63" spans="1:33" ht="12" customHeight="1" x14ac:dyDescent="0.2">
      <c r="A63" s="2"/>
      <c r="B63" s="215"/>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194"/>
      <c r="AG63" s="4"/>
    </row>
    <row r="64" spans="1:33" ht="12" customHeight="1" x14ac:dyDescent="0.2">
      <c r="A64" s="2"/>
      <c r="B64" s="215"/>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194"/>
      <c r="AG64" s="4"/>
    </row>
    <row r="65" spans="1:33" ht="12" customHeight="1" x14ac:dyDescent="0.2">
      <c r="A65" s="2"/>
      <c r="B65" s="215"/>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194"/>
      <c r="AG65" s="4"/>
    </row>
    <row r="66" spans="1:33" ht="12" customHeight="1" x14ac:dyDescent="0.2">
      <c r="A66" s="2"/>
      <c r="B66" s="215"/>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194"/>
      <c r="AG66" s="4"/>
    </row>
    <row r="67" spans="1:33" ht="12" customHeight="1" x14ac:dyDescent="0.2">
      <c r="A67" s="2"/>
      <c r="B67" s="215"/>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194"/>
      <c r="AG67" s="4"/>
    </row>
    <row r="68" spans="1:33" ht="12" customHeight="1" x14ac:dyDescent="0.2">
      <c r="A68" s="2"/>
      <c r="B68" s="215"/>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194"/>
      <c r="AG68" s="4"/>
    </row>
    <row r="69" spans="1:33" ht="12" customHeight="1" x14ac:dyDescent="0.2">
      <c r="A69" s="2"/>
      <c r="B69" s="215"/>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194"/>
      <c r="AG69" s="4"/>
    </row>
    <row r="70" spans="1:33" ht="12" customHeight="1" x14ac:dyDescent="0.2">
      <c r="A70" s="2"/>
      <c r="B70" s="215"/>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194"/>
      <c r="AG70" s="4"/>
    </row>
    <row r="71" spans="1:33" s="67" customFormat="1" ht="9.75" customHeight="1" x14ac:dyDescent="0.15">
      <c r="A71" s="65"/>
      <c r="B71" s="329"/>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x14ac:dyDescent="0.2">
      <c r="A72" s="2"/>
      <c r="B72" s="331">
        <v>24</v>
      </c>
      <c r="C72" s="1456">
        <v>43405</v>
      </c>
      <c r="D72" s="1456"/>
      <c r="E72" s="1456"/>
      <c r="F72" s="1456"/>
      <c r="G72" s="1456"/>
      <c r="H72" s="1456"/>
      <c r="I72" s="1456"/>
      <c r="J72" s="76"/>
      <c r="K72" s="76"/>
      <c r="L72" s="76"/>
      <c r="M72" s="76"/>
      <c r="N72" s="76"/>
      <c r="O72" s="76"/>
      <c r="P72" s="76"/>
      <c r="Q72" s="76"/>
      <c r="R72" s="76"/>
      <c r="S72" s="76"/>
      <c r="T72" s="76"/>
      <c r="U72" s="76"/>
      <c r="V72" s="75"/>
      <c r="W72" s="76"/>
      <c r="X72" s="76"/>
      <c r="Y72" s="76"/>
      <c r="Z72" s="76"/>
      <c r="AA72" s="76"/>
      <c r="AB72" s="76"/>
      <c r="AC72" s="76"/>
      <c r="AD72" s="76"/>
      <c r="AE72" s="76"/>
      <c r="AF72" s="1194"/>
      <c r="AG72" s="4"/>
    </row>
    <row r="73" spans="1:33"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9"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pageSetUpPr fitToPage="1"/>
  </sheetPr>
  <dimension ref="A1:E54"/>
  <sheetViews>
    <sheetView showRuler="0" topLeftCell="A25" workbookViewId="0">
      <selection activeCell="Q10" sqref="Q10"/>
    </sheetView>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14"/>
      <c r="B1" s="314"/>
      <c r="C1" s="314"/>
      <c r="D1" s="314"/>
      <c r="E1" s="314"/>
    </row>
    <row r="2" spans="1:5" ht="13.5" customHeight="1" x14ac:dyDescent="0.2">
      <c r="A2" s="314"/>
      <c r="B2" s="314"/>
      <c r="C2" s="314"/>
      <c r="D2" s="314"/>
      <c r="E2" s="314"/>
    </row>
    <row r="3" spans="1:5" ht="13.5" customHeight="1" x14ac:dyDescent="0.2">
      <c r="A3" s="314"/>
      <c r="B3" s="314"/>
      <c r="C3" s="314"/>
      <c r="D3" s="314"/>
      <c r="E3" s="314"/>
    </row>
    <row r="4" spans="1:5" s="7" customFormat="1" ht="13.5" customHeight="1" x14ac:dyDescent="0.2">
      <c r="A4" s="314"/>
      <c r="B4" s="314"/>
      <c r="C4" s="314"/>
      <c r="D4" s="314"/>
      <c r="E4" s="314"/>
    </row>
    <row r="5" spans="1:5" ht="13.5" customHeight="1" x14ac:dyDescent="0.2">
      <c r="A5" s="314"/>
      <c r="B5" s="314"/>
      <c r="C5" s="314"/>
      <c r="D5" s="314"/>
      <c r="E5" s="314"/>
    </row>
    <row r="6" spans="1:5" ht="13.5" customHeight="1" x14ac:dyDescent="0.2">
      <c r="A6" s="314"/>
      <c r="B6" s="314"/>
      <c r="C6" s="314"/>
      <c r="D6" s="314"/>
      <c r="E6" s="314"/>
    </row>
    <row r="7" spans="1:5" ht="13.5" customHeight="1" x14ac:dyDescent="0.2">
      <c r="A7" s="314"/>
      <c r="B7" s="314"/>
      <c r="C7" s="314"/>
      <c r="D7" s="314"/>
      <c r="E7" s="314"/>
    </row>
    <row r="8" spans="1:5" ht="13.5" customHeight="1" x14ac:dyDescent="0.2">
      <c r="A8" s="314"/>
      <c r="B8" s="314"/>
      <c r="C8" s="314"/>
      <c r="D8" s="314"/>
      <c r="E8" s="314"/>
    </row>
    <row r="9" spans="1:5" ht="13.5" customHeight="1" x14ac:dyDescent="0.2">
      <c r="A9" s="314"/>
      <c r="B9" s="314"/>
      <c r="C9" s="314"/>
      <c r="D9" s="314"/>
      <c r="E9" s="314"/>
    </row>
    <row r="10" spans="1:5" ht="13.5" customHeight="1" x14ac:dyDescent="0.2">
      <c r="A10" s="314"/>
      <c r="B10" s="314"/>
      <c r="C10" s="314"/>
      <c r="D10" s="314"/>
      <c r="E10" s="314"/>
    </row>
    <row r="11" spans="1:5" ht="13.5" customHeight="1" x14ac:dyDescent="0.2">
      <c r="A11" s="314"/>
      <c r="B11" s="314"/>
      <c r="C11" s="314"/>
      <c r="D11" s="314"/>
      <c r="E11" s="314"/>
    </row>
    <row r="12" spans="1:5" ht="13.5" customHeight="1" x14ac:dyDescent="0.2">
      <c r="A12" s="314"/>
      <c r="B12" s="314"/>
      <c r="C12" s="314"/>
      <c r="D12" s="314"/>
      <c r="E12" s="314"/>
    </row>
    <row r="13" spans="1:5" ht="13.5" customHeight="1" x14ac:dyDescent="0.2">
      <c r="A13" s="314"/>
      <c r="B13" s="314"/>
      <c r="C13" s="314"/>
      <c r="D13" s="314"/>
      <c r="E13" s="314"/>
    </row>
    <row r="14" spans="1:5" ht="13.5" customHeight="1" x14ac:dyDescent="0.2">
      <c r="A14" s="314"/>
      <c r="B14" s="314"/>
      <c r="C14" s="314"/>
      <c r="D14" s="314"/>
      <c r="E14" s="314"/>
    </row>
    <row r="15" spans="1:5" ht="13.5" customHeight="1" x14ac:dyDescent="0.2">
      <c r="A15" s="314"/>
      <c r="B15" s="314"/>
      <c r="C15" s="314"/>
      <c r="D15" s="314"/>
      <c r="E15" s="314"/>
    </row>
    <row r="16" spans="1:5" ht="13.5" customHeight="1" x14ac:dyDescent="0.2">
      <c r="A16" s="314"/>
      <c r="B16" s="314"/>
      <c r="C16" s="314"/>
      <c r="D16" s="314"/>
      <c r="E16" s="314"/>
    </row>
    <row r="17" spans="1:5" ht="13.5" customHeight="1" x14ac:dyDescent="0.2">
      <c r="A17" s="314"/>
      <c r="B17" s="314"/>
      <c r="C17" s="314"/>
      <c r="D17" s="314"/>
      <c r="E17" s="314"/>
    </row>
    <row r="18" spans="1:5" ht="13.5" customHeight="1" x14ac:dyDescent="0.2">
      <c r="A18" s="314"/>
      <c r="B18" s="314"/>
      <c r="C18" s="314"/>
      <c r="D18" s="314"/>
      <c r="E18" s="314"/>
    </row>
    <row r="19" spans="1:5" ht="13.5" customHeight="1" x14ac:dyDescent="0.2">
      <c r="A19" s="314"/>
      <c r="B19" s="314"/>
      <c r="C19" s="314"/>
      <c r="D19" s="314"/>
      <c r="E19" s="314"/>
    </row>
    <row r="20" spans="1:5" ht="13.5" customHeight="1" x14ac:dyDescent="0.2">
      <c r="A20" s="314"/>
      <c r="B20" s="314"/>
      <c r="C20" s="314"/>
      <c r="D20" s="314"/>
      <c r="E20" s="314"/>
    </row>
    <row r="21" spans="1:5" ht="13.5" customHeight="1" x14ac:dyDescent="0.2">
      <c r="A21" s="314"/>
      <c r="B21" s="314"/>
      <c r="C21" s="314"/>
      <c r="D21" s="314"/>
      <c r="E21" s="314"/>
    </row>
    <row r="22" spans="1:5" ht="13.5" customHeight="1" x14ac:dyDescent="0.2">
      <c r="A22" s="314"/>
      <c r="B22" s="314"/>
      <c r="C22" s="314"/>
      <c r="D22" s="314"/>
      <c r="E22" s="314"/>
    </row>
    <row r="23" spans="1:5" ht="13.5" customHeight="1" x14ac:dyDescent="0.2">
      <c r="A23" s="314"/>
      <c r="B23" s="314"/>
      <c r="C23" s="314"/>
      <c r="D23" s="314"/>
      <c r="E23" s="314"/>
    </row>
    <row r="24" spans="1:5" ht="13.5" customHeight="1" x14ac:dyDescent="0.2">
      <c r="A24" s="314"/>
      <c r="B24" s="314"/>
      <c r="C24" s="314"/>
      <c r="D24" s="314"/>
      <c r="E24" s="314"/>
    </row>
    <row r="25" spans="1:5" ht="13.5" customHeight="1" x14ac:dyDescent="0.2">
      <c r="A25" s="314"/>
      <c r="B25" s="314"/>
      <c r="C25" s="314"/>
      <c r="D25" s="314"/>
      <c r="E25" s="314"/>
    </row>
    <row r="26" spans="1:5" ht="13.5" customHeight="1" x14ac:dyDescent="0.2">
      <c r="A26" s="314"/>
      <c r="B26" s="314"/>
      <c r="C26" s="314"/>
      <c r="D26" s="314"/>
      <c r="E26" s="314"/>
    </row>
    <row r="27" spans="1:5" ht="13.5" customHeight="1" x14ac:dyDescent="0.2">
      <c r="A27" s="314"/>
      <c r="B27" s="314"/>
      <c r="C27" s="314"/>
      <c r="D27" s="314"/>
      <c r="E27" s="314"/>
    </row>
    <row r="28" spans="1:5" ht="13.5" customHeight="1" x14ac:dyDescent="0.2">
      <c r="A28" s="314"/>
      <c r="B28" s="314"/>
      <c r="C28" s="314"/>
      <c r="D28" s="314"/>
      <c r="E28" s="314"/>
    </row>
    <row r="29" spans="1:5" ht="13.5" customHeight="1" x14ac:dyDescent="0.2">
      <c r="A29" s="314"/>
      <c r="B29" s="314"/>
      <c r="C29" s="314"/>
      <c r="D29" s="314"/>
      <c r="E29" s="314"/>
    </row>
    <row r="30" spans="1:5" ht="13.5" customHeight="1" x14ac:dyDescent="0.2">
      <c r="A30" s="314"/>
      <c r="B30" s="314"/>
      <c r="C30" s="314"/>
      <c r="D30" s="314"/>
      <c r="E30" s="314"/>
    </row>
    <row r="31" spans="1:5" ht="13.5" customHeight="1" x14ac:dyDescent="0.2">
      <c r="A31" s="314"/>
      <c r="B31" s="314"/>
      <c r="C31" s="314"/>
      <c r="D31" s="314"/>
      <c r="E31" s="314"/>
    </row>
    <row r="32" spans="1:5" ht="13.5" customHeight="1" x14ac:dyDescent="0.2">
      <c r="A32" s="314"/>
      <c r="B32" s="314"/>
      <c r="C32" s="314"/>
      <c r="D32" s="314"/>
      <c r="E32" s="314"/>
    </row>
    <row r="33" spans="1:5" ht="13.5" customHeight="1" x14ac:dyDescent="0.2">
      <c r="A33" s="314"/>
      <c r="B33" s="314"/>
      <c r="C33" s="314"/>
      <c r="D33" s="314"/>
      <c r="E33" s="314"/>
    </row>
    <row r="34" spans="1:5" ht="13.5" customHeight="1" x14ac:dyDescent="0.2">
      <c r="A34" s="314"/>
      <c r="B34" s="314"/>
      <c r="C34" s="314"/>
      <c r="D34" s="314"/>
      <c r="E34" s="314"/>
    </row>
    <row r="35" spans="1:5" ht="13.5" customHeight="1" x14ac:dyDescent="0.2">
      <c r="A35" s="314"/>
      <c r="B35" s="314"/>
      <c r="C35" s="314"/>
      <c r="D35" s="314"/>
      <c r="E35" s="314"/>
    </row>
    <row r="36" spans="1:5" ht="13.5" customHeight="1" x14ac:dyDescent="0.2">
      <c r="A36" s="314"/>
      <c r="B36" s="314"/>
      <c r="C36" s="314"/>
      <c r="D36" s="314"/>
      <c r="E36" s="314"/>
    </row>
    <row r="37" spans="1:5" ht="13.5" customHeight="1" x14ac:dyDescent="0.2">
      <c r="A37" s="314"/>
      <c r="B37" s="314"/>
      <c r="C37" s="314"/>
      <c r="D37" s="314"/>
      <c r="E37" s="314"/>
    </row>
    <row r="38" spans="1:5" ht="13.5" customHeight="1" x14ac:dyDescent="0.2">
      <c r="A38" s="314"/>
      <c r="B38" s="314"/>
      <c r="C38" s="314"/>
      <c r="D38" s="314"/>
      <c r="E38" s="314"/>
    </row>
    <row r="39" spans="1:5" ht="13.5" customHeight="1" x14ac:dyDescent="0.2">
      <c r="A39" s="314"/>
      <c r="B39" s="314"/>
      <c r="C39" s="314"/>
      <c r="D39" s="314"/>
      <c r="E39" s="314"/>
    </row>
    <row r="40" spans="1:5" ht="13.5" customHeight="1" x14ac:dyDescent="0.2">
      <c r="A40" s="314"/>
      <c r="B40" s="314"/>
      <c r="C40" s="314"/>
      <c r="D40" s="314"/>
      <c r="E40" s="314"/>
    </row>
    <row r="41" spans="1:5" ht="18.75" customHeight="1" x14ac:dyDescent="0.2">
      <c r="A41" s="314"/>
      <c r="B41" s="314" t="s">
        <v>308</v>
      </c>
      <c r="C41" s="314"/>
      <c r="D41" s="314"/>
      <c r="E41" s="314"/>
    </row>
    <row r="42" spans="1:5" ht="9" customHeight="1" x14ac:dyDescent="0.2">
      <c r="A42" s="313"/>
      <c r="B42" s="341"/>
      <c r="C42" s="342"/>
      <c r="D42" s="343"/>
      <c r="E42" s="313"/>
    </row>
    <row r="43" spans="1:5" ht="13.5" customHeight="1" x14ac:dyDescent="0.2">
      <c r="A43" s="313"/>
      <c r="B43" s="341"/>
      <c r="C43" s="338"/>
      <c r="D43" s="344" t="s">
        <v>305</v>
      </c>
      <c r="E43" s="313"/>
    </row>
    <row r="44" spans="1:5" ht="13.5" customHeight="1" x14ac:dyDescent="0.2">
      <c r="A44" s="313"/>
      <c r="B44" s="341"/>
      <c r="C44" s="349"/>
      <c r="D44" s="555" t="s">
        <v>482</v>
      </c>
      <c r="E44" s="313"/>
    </row>
    <row r="45" spans="1:5" ht="13.5" customHeight="1" x14ac:dyDescent="0.2">
      <c r="A45" s="313"/>
      <c r="B45" s="341"/>
      <c r="C45" s="345"/>
      <c r="D45" s="343"/>
      <c r="E45" s="313"/>
    </row>
    <row r="46" spans="1:5" ht="13.5" customHeight="1" x14ac:dyDescent="0.2">
      <c r="A46" s="313"/>
      <c r="B46" s="341"/>
      <c r="C46" s="339"/>
      <c r="D46" s="344" t="s">
        <v>306</v>
      </c>
      <c r="E46" s="313"/>
    </row>
    <row r="47" spans="1:5" ht="13.5" customHeight="1" x14ac:dyDescent="0.2">
      <c r="A47" s="313"/>
      <c r="B47" s="341"/>
      <c r="C47" s="342"/>
      <c r="D47" s="918" t="s">
        <v>482</v>
      </c>
      <c r="E47" s="313"/>
    </row>
    <row r="48" spans="1:5" ht="13.5" customHeight="1" x14ac:dyDescent="0.2">
      <c r="A48" s="313"/>
      <c r="B48" s="341"/>
      <c r="C48" s="342"/>
      <c r="D48" s="343"/>
      <c r="E48" s="313"/>
    </row>
    <row r="49" spans="1:5" ht="13.5" customHeight="1" x14ac:dyDescent="0.2">
      <c r="A49" s="313"/>
      <c r="B49" s="341"/>
      <c r="C49" s="340"/>
      <c r="D49" s="344" t="s">
        <v>307</v>
      </c>
      <c r="E49" s="313"/>
    </row>
    <row r="50" spans="1:5" ht="13.5" customHeight="1" x14ac:dyDescent="0.2">
      <c r="A50" s="313"/>
      <c r="B50" s="341"/>
      <c r="C50" s="342"/>
      <c r="D50" s="555" t="s">
        <v>461</v>
      </c>
      <c r="E50" s="313"/>
    </row>
    <row r="51" spans="1:5" ht="25.5" customHeight="1" x14ac:dyDescent="0.2">
      <c r="A51" s="313"/>
      <c r="B51" s="346"/>
      <c r="C51" s="347"/>
      <c r="D51" s="348"/>
      <c r="E51" s="313"/>
    </row>
    <row r="52" spans="1:5" x14ac:dyDescent="0.2">
      <c r="A52" s="313"/>
      <c r="B52" s="314"/>
      <c r="C52" s="316"/>
      <c r="D52" s="315"/>
      <c r="E52" s="313"/>
    </row>
    <row r="53" spans="1:5" s="91" customFormat="1" x14ac:dyDescent="0.2">
      <c r="A53" s="313"/>
      <c r="B53" s="314"/>
      <c r="C53" s="316"/>
      <c r="D53" s="315"/>
      <c r="E53" s="313"/>
    </row>
    <row r="54" spans="1:5" ht="94.5" customHeight="1" x14ac:dyDescent="0.2">
      <c r="A54" s="313"/>
      <c r="B54" s="314"/>
      <c r="C54" s="316"/>
      <c r="D54" s="315"/>
      <c r="E54" s="313"/>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9"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scale="98"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23</vt:i4>
      </vt:variant>
    </vt:vector>
  </HeadingPairs>
  <TitlesOfParts>
    <vt:vector size="46" baseType="lpstr">
      <vt:lpstr>capa</vt:lpstr>
      <vt:lpstr>introducao</vt:lpstr>
      <vt:lpstr>fontes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2018-11-30T16:30:39Z</cp:lastPrinted>
  <dcterms:created xsi:type="dcterms:W3CDTF">2004-03-02T09:49:36Z</dcterms:created>
  <dcterms:modified xsi:type="dcterms:W3CDTF">2018-11-30T16:32:01Z</dcterms:modified>
</cp:coreProperties>
</file>